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sheetId="1" state="visible" r:id="rId1"/>
    <sheet name="Dashboard" sheetId="2" state="visible" r:id="rId2"/>
    <sheet name="Transactions" sheetId="3" state="visible" r:id="rId3"/>
    <sheet name="Budget" sheetId="4" state="visible" r:id="rId4"/>
    <sheet name="Yearly" sheetId="5" state="visible" r:id="rId5"/>
    <sheet name="Savings goals" sheetId="6" state="visible" r:id="rId6"/>
    <sheet name="Debts" sheetId="7" state="visible" r:id="rId7"/>
    <sheet name="Lists" sheetId="8" state="hidden" r:id="rId8"/>
  </sheets>
  <definedNames>
    <definedName name="Categories">Budget!$A$6:$A$45</definedName>
    <definedName name="Mois">Lists!$A$1:$A$12</definedName>
    <definedName name="Types">Lists!$B$1:$B$3</definedName>
    <definedName name="_xlnm._FilterDatabase" localSheetId="2" hidden="1">'Transactions'!$A$4:$G$1504</definedName>
  </definedNames>
  <calcPr calcId="124519" fullCalcOnLoad="1"/>
</workbook>
</file>

<file path=xl/styles.xml><?xml version="1.0" encoding="utf-8"?>
<styleSheet xmlns="http://schemas.openxmlformats.org/spreadsheetml/2006/main">
  <numFmts count="5">
    <numFmt numFmtId="164" formatCode="#,##0.00 &quot;€&quot;;[Red]-#,##0.00 &quot;€&quot;;&quot;-&quot;"/>
    <numFmt numFmtId="165" formatCode="yyyy-mm-dd"/>
    <numFmt numFmtId="166" formatCode="DD/MM/YYYY"/>
    <numFmt numFmtId="167" formatCode="0.0%"/>
    <numFmt numFmtId="168" formatCode="MMM YYYY"/>
  </numFmts>
  <fonts count="19">
    <font>
      <name val="Calibri"/>
      <family val="2"/>
      <color theme="1"/>
      <sz val="11"/>
      <scheme val="minor"/>
    </font>
    <font>
      <name val="Arial"/>
      <b val="1"/>
      <color rgb="001F4E5F"/>
      <sz val="18"/>
    </font>
    <font>
      <name val="Arial"/>
      <i val="1"/>
      <color rgb="006B7280"/>
      <sz val="10"/>
    </font>
    <font>
      <name val="Arial"/>
      <b val="1"/>
      <color rgb="002A9D8F"/>
      <sz val="13"/>
    </font>
    <font>
      <name val="Arial"/>
      <b val="1"/>
      <color rgb="00222222"/>
      <sz val="10"/>
    </font>
    <font>
      <name val="Arial"/>
      <color rgb="000000FF"/>
      <sz val="10"/>
    </font>
    <font>
      <name val="Arial"/>
      <i val="1"/>
      <color rgb="006B7280"/>
      <sz val="9"/>
    </font>
    <font>
      <name val="Arial"/>
      <color rgb="00222222"/>
      <sz val="10"/>
    </font>
    <font>
      <name val="Arial"/>
      <b val="1"/>
      <color rgb="002F5D50"/>
      <sz val="11"/>
      <u val="single"/>
    </font>
    <font>
      <name val="Arial"/>
      <b val="1"/>
      <color rgb="00FFFFFF"/>
      <sz val="10"/>
    </font>
    <font>
      <name val="Arial"/>
      <color rgb="006B7280"/>
      <sz val="10"/>
    </font>
    <font>
      <name val="Arial"/>
      <color rgb="00008000"/>
      <sz val="10"/>
    </font>
    <font>
      <name val="Arial"/>
      <b val="1"/>
      <color rgb="001F4E5F"/>
      <sz val="11"/>
    </font>
    <font>
      <name val="Arial"/>
      <b val="1"/>
      <color rgb="00008000"/>
      <sz val="10"/>
    </font>
    <font>
      <name val="Arial"/>
      <b val="1"/>
      <color rgb="00FFFFFF"/>
      <sz val="9"/>
    </font>
    <font>
      <name val="Arial"/>
      <b val="1"/>
      <color rgb="002E7D32"/>
      <sz val="16"/>
    </font>
    <font>
      <name val="Arial"/>
      <b val="1"/>
      <color rgb="00C62828"/>
      <sz val="16"/>
    </font>
    <font>
      <name val="Arial"/>
      <b val="1"/>
      <color rgb="002A9D8F"/>
      <sz val="16"/>
    </font>
    <font>
      <name val="Arial"/>
      <b val="1"/>
      <color rgb="001F4E5F"/>
      <sz val="16"/>
    </font>
  </fonts>
  <fills count="8">
    <fill>
      <patternFill/>
    </fill>
    <fill>
      <patternFill patternType="gray125"/>
    </fill>
    <fill>
      <patternFill patternType="solid">
        <fgColor rgb="00FFF4D6"/>
        <bgColor rgb="00FFF4D6"/>
      </patternFill>
    </fill>
    <fill>
      <patternFill patternType="solid">
        <fgColor rgb="00EAF4F2"/>
        <bgColor rgb="00EAF4F2"/>
      </patternFill>
    </fill>
    <fill>
      <patternFill patternType="solid">
        <fgColor rgb="001F4E5F"/>
        <bgColor rgb="001F4E5F"/>
      </patternFill>
    </fill>
    <fill>
      <patternFill patternType="solid">
        <fgColor rgb="002E7D32"/>
        <bgColor rgb="002E7D32"/>
      </patternFill>
    </fill>
    <fill>
      <patternFill patternType="solid">
        <fgColor rgb="00C62828"/>
        <bgColor rgb="00C62828"/>
      </patternFill>
    </fill>
    <fill>
      <patternFill patternType="solid">
        <fgColor rgb="002A9D8F"/>
        <bgColor rgb="002A9D8F"/>
      </patternFill>
    </fill>
  </fills>
  <borders count="5">
    <border>
      <left/>
      <right/>
      <top/>
      <bottom/>
      <diagonal/>
    </border>
    <border>
      <left style="thin">
        <color rgb="00D9E2E1"/>
      </left>
      <right style="thin">
        <color rgb="00D9E2E1"/>
      </right>
      <top style="thin">
        <color rgb="00D9E2E1"/>
      </top>
      <bottom style="thin">
        <color rgb="00D9E2E1"/>
      </bottom>
    </border>
    <border>
      <left/>
      <right/>
      <top style="thin">
        <color rgb="00D9E2E1"/>
      </top>
      <bottom/>
      <diagonal/>
    </border>
    <border>
      <left/>
      <right style="thin">
        <color rgb="00D9E2E1"/>
      </right>
      <top style="thin">
        <color rgb="00D9E2E1"/>
      </top>
      <bottom/>
      <diagonal/>
    </border>
    <border>
      <left/>
      <right style="thin">
        <color rgb="00D9E2E1"/>
      </right>
      <top style="thin">
        <color rgb="00D9E2E1"/>
      </top>
      <bottom style="thin">
        <color rgb="00D9E2E1"/>
      </bottom>
      <diagonal/>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 fontId="5" fillId="2" borderId="1" applyAlignment="1" pivotButton="0" quotePrefix="0" xfId="0">
      <alignment horizontal="right" vertical="center"/>
    </xf>
    <xf numFmtId="0" fontId="6" fillId="0" borderId="0" pivotButton="0" quotePrefix="0" xfId="0"/>
    <xf numFmtId="164" fontId="5" fillId="2" borderId="1" applyAlignment="1" pivotButton="0" quotePrefix="0" xfId="0">
      <alignment horizontal="right" vertical="center"/>
    </xf>
    <xf numFmtId="0" fontId="7" fillId="0" borderId="0" pivotButton="0" quotePrefix="0" xfId="0"/>
    <xf numFmtId="0" fontId="0" fillId="2" borderId="1" pivotButton="0" quotePrefix="0" xfId="0"/>
    <xf numFmtId="0" fontId="0" fillId="3" borderId="1" pivotButton="0" quotePrefix="0" xfId="0"/>
    <xf numFmtId="0" fontId="8" fillId="0" borderId="0" pivotButton="0" quotePrefix="0" xfId="0"/>
    <xf numFmtId="0" fontId="12" fillId="0" borderId="0" pivotButton="0" quotePrefix="0" xfId="0"/>
    <xf numFmtId="0" fontId="4" fillId="2" borderId="1" applyAlignment="1" pivotButton="0" quotePrefix="0" xfId="0">
      <alignment horizontal="center" vertical="center"/>
    </xf>
    <xf numFmtId="0" fontId="0" fillId="0" borderId="4" pivotButton="0" quotePrefix="0" xfId="0"/>
    <xf numFmtId="0" fontId="12" fillId="0" borderId="0" applyAlignment="1" pivotButton="0" quotePrefix="0" xfId="0">
      <alignment horizontal="right"/>
    </xf>
    <xf numFmtId="1" fontId="13" fillId="0" borderId="1" applyAlignment="1" pivotButton="0" quotePrefix="0" xfId="0">
      <alignment horizontal="center" vertical="center"/>
    </xf>
    <xf numFmtId="0" fontId="14" fillId="5" borderId="0" applyAlignment="1" pivotButton="0" quotePrefix="0" xfId="0">
      <alignment horizontal="center"/>
    </xf>
    <xf numFmtId="0" fontId="14" fillId="6" borderId="0" applyAlignment="1" pivotButton="0" quotePrefix="0" xfId="0">
      <alignment horizontal="center"/>
    </xf>
    <xf numFmtId="0" fontId="14" fillId="7" borderId="0" applyAlignment="1" pivotButton="0" quotePrefix="0" xfId="0">
      <alignment horizontal="center"/>
    </xf>
    <xf numFmtId="0" fontId="14" fillId="4" borderId="0" applyAlignment="1" pivotButton="0" quotePrefix="0" xfId="0">
      <alignment horizontal="center"/>
    </xf>
    <xf numFmtId="164" fontId="15" fillId="3" borderId="0" applyAlignment="1" pivotButton="0" quotePrefix="0" xfId="0">
      <alignment horizontal="center" vertical="center"/>
    </xf>
    <xf numFmtId="164" fontId="16" fillId="3" borderId="0" applyAlignment="1" pivotButton="0" quotePrefix="0" xfId="0">
      <alignment horizontal="center" vertical="center"/>
    </xf>
    <xf numFmtId="164" fontId="17" fillId="3" borderId="0" applyAlignment="1" pivotButton="0" quotePrefix="0" xfId="0">
      <alignment horizontal="center" vertical="center"/>
    </xf>
    <xf numFmtId="164" fontId="18" fillId="3" borderId="0" applyAlignment="1" pivotButton="0" quotePrefix="0" xfId="0">
      <alignment horizontal="center" vertical="center"/>
    </xf>
    <xf numFmtId="167" fontId="4" fillId="0" borderId="1" applyAlignment="1" pivotButton="0" quotePrefix="0" xfId="0">
      <alignment horizontal="center" vertical="center"/>
    </xf>
    <xf numFmtId="9" fontId="4" fillId="0" borderId="1" applyAlignment="1" pivotButton="0" quotePrefix="0" xfId="0">
      <alignment horizontal="center" vertical="center"/>
    </xf>
    <xf numFmtId="0" fontId="9" fillId="4" borderId="1" applyAlignment="1" pivotButton="0" quotePrefix="0" xfId="0">
      <alignment horizontal="center" vertical="center" wrapText="1"/>
    </xf>
    <xf numFmtId="0" fontId="11" fillId="0" borderId="1" pivotButton="0" quotePrefix="0" xfId="0"/>
    <xf numFmtId="0" fontId="11" fillId="0" borderId="1" applyAlignment="1" pivotButton="0" quotePrefix="0" xfId="0">
      <alignment horizontal="center" vertical="center"/>
    </xf>
    <xf numFmtId="164" fontId="11" fillId="0" borderId="1" pivotButton="0" quotePrefix="0" xfId="0"/>
    <xf numFmtId="164" fontId="7" fillId="0" borderId="1" pivotButton="0" quotePrefix="0" xfId="0"/>
    <xf numFmtId="9" fontId="7" fillId="0" borderId="1" applyAlignment="1" pivotButton="0" quotePrefix="0" xfId="0">
      <alignment horizontal="center" vertical="center"/>
    </xf>
    <xf numFmtId="0" fontId="7" fillId="0" borderId="1" applyAlignment="1" pivotButton="0" quotePrefix="0" xfId="0">
      <alignment horizontal="center" vertical="center"/>
    </xf>
    <xf numFmtId="166" fontId="7" fillId="2" borderId="1" applyAlignment="1" pivotButton="0" quotePrefix="0" xfId="0">
      <alignment horizontal="center" vertical="center"/>
    </xf>
    <xf numFmtId="0" fontId="7" fillId="2" borderId="1" pivotButton="0" quotePrefix="0" xfId="0"/>
    <xf numFmtId="164" fontId="7" fillId="2" borderId="1" pivotButton="0" quotePrefix="0" xfId="0"/>
    <xf numFmtId="0" fontId="10" fillId="3" borderId="1" applyAlignment="1" pivotButton="0" quotePrefix="0" xfId="0">
      <alignment horizontal="center" vertical="center"/>
    </xf>
    <xf numFmtId="0" fontId="7" fillId="2" borderId="1" applyAlignment="1" pivotButton="0" quotePrefix="0" xfId="0">
      <alignment horizontal="center" vertical="center"/>
    </xf>
    <xf numFmtId="0" fontId="7" fillId="0" borderId="1" pivotButton="0" quotePrefix="0" xfId="0"/>
    <xf numFmtId="164" fontId="7" fillId="3" borderId="1" pivotButton="0" quotePrefix="0" xfId="0"/>
    <xf numFmtId="0" fontId="4" fillId="0" borderId="1" pivotButton="0" quotePrefix="0" xfId="0"/>
    <xf numFmtId="164" fontId="4" fillId="3" borderId="1" pivotButton="0" quotePrefix="0" xfId="0"/>
    <xf numFmtId="0" fontId="4" fillId="3" borderId="1" pivotButton="0" quotePrefix="0" xfId="0"/>
    <xf numFmtId="0" fontId="0" fillId="3" borderId="0" pivotButton="0" quotePrefix="0" xfId="0"/>
    <xf numFmtId="164" fontId="4" fillId="0" borderId="1" pivotButton="0" quotePrefix="0" xfId="0"/>
    <xf numFmtId="1" fontId="7" fillId="0" borderId="1" applyAlignment="1" pivotButton="0" quotePrefix="0" xfId="0">
      <alignment horizontal="center" vertical="center"/>
    </xf>
    <xf numFmtId="10" fontId="7" fillId="2" borderId="1" applyAlignment="1" pivotButton="0" quotePrefix="0" xfId="0">
      <alignment horizontal="center" vertical="center"/>
    </xf>
    <xf numFmtId="168" fontId="7" fillId="0" borderId="1" applyAlignment="1" pivotButton="0" quotePrefix="0" xfId="0">
      <alignment horizontal="center" vertical="center"/>
    </xf>
  </cellXfs>
  <cellStyles count="1">
    <cellStyle name="Normal" xfId="0" builtinId="0" hidden="0"/>
  </cellStyles>
  <dxfs count="4">
    <dxf>
      <font>
        <b val="1"/>
        <color rgb="00C62828"/>
      </font>
    </dxf>
    <dxf>
      <font>
        <b val="1"/>
        <color rgb="002E7D32"/>
      </font>
    </dxf>
    <dxf>
      <font>
        <color rgb="002E7D32"/>
      </font>
    </dxf>
    <dxf>
      <font>
        <b val="1"/>
        <color rgb="00C62828"/>
      </font>
      <fill>
        <patternFill patternType="solid">
          <fgColor rgb="00FDECEA"/>
          <b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harts/chart1.xml><?xml version="1.0" encoding="utf-8"?>
<chartSpace xmlns:a="http://schemas.openxmlformats.org/drawingml/2006/main" xmlns="http://schemas.openxmlformats.org/drawingml/2006/chart">
  <chart>
    <title>
      <tx>
        <rich>
          <a:bodyPr/>
          <a:p>
            <a:pPr>
              <a:defRPr/>
            </a:pPr>
            <a:r>
              <a:t>Income, spending and savings by month</a:t>
            </a:r>
          </a:p>
        </rich>
      </tx>
    </title>
    <plotArea>
      <barChart>
        <barDir val="col"/>
        <grouping val="clustered"/>
        <ser>
          <idx val="0"/>
          <order val="0"/>
          <tx>
            <strRef>
              <f>'Annuel'!C5</f>
            </strRef>
          </tx>
          <spPr>
            <a:solidFill>
              <a:srgbClr val="2E7D32"/>
            </a:solidFill>
            <a:ln>
              <a:solidFill>
                <a:srgbClr val="2E7D32"/>
              </a:solidFill>
              <a:prstDash val="solid"/>
            </a:ln>
          </spPr>
          <cat>
            <numRef>
              <f>'Annuel'!$B$6:$B$17</f>
            </numRef>
          </cat>
          <val>
            <numRef>
              <f>'Annuel'!$C$6:$C$17</f>
            </numRef>
          </val>
        </ser>
        <ser>
          <idx val="1"/>
          <order val="1"/>
          <tx>
            <strRef>
              <f>'Annuel'!D5</f>
            </strRef>
          </tx>
          <spPr>
            <a:solidFill>
              <a:srgbClr val="C62828"/>
            </a:solidFill>
            <a:ln>
              <a:solidFill>
                <a:srgbClr val="C62828"/>
              </a:solidFill>
              <a:prstDash val="solid"/>
            </a:ln>
          </spPr>
          <cat>
            <numRef>
              <f>'Annuel'!$B$6:$B$17</f>
            </numRef>
          </cat>
          <val>
            <numRef>
              <f>'Annuel'!$D$6:$D$17</f>
            </numRef>
          </val>
        </ser>
        <ser>
          <idx val="2"/>
          <order val="2"/>
          <tx>
            <strRef>
              <f>'Annuel'!E5</f>
            </strRef>
          </tx>
          <spPr>
            <a:solidFill>
              <a:srgbClr val="2A9D8F"/>
            </a:solidFill>
            <a:ln>
              <a:solidFill>
                <a:srgbClr val="2A9D8F"/>
              </a:solidFill>
              <a:prstDash val="solid"/>
            </a:ln>
          </spPr>
          <cat>
            <numRef>
              <f>'Annuel'!$B$6:$B$17</f>
            </numRef>
          </cat>
          <val>
            <numRef>
              <f>'Annuel'!$E$6:$E$17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title>
          <tx>
            <rich>
              <a:bodyPr/>
              <a:p>
                <a:pPr>
                  <a:defRPr/>
                </a:pPr>
                <a:r>
                  <a: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9</col>
      <colOff>0</colOff>
      <row>4</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uski.com/signup?utm_source=excel&amp;utm_medium=download&amp;utm_campaign=budget-spreadsheet" TargetMode="External" Id="rId1"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2A9D8F"/>
    <outlinePr summaryBelow="1" summaryRight="1"/>
    <pageSetUpPr/>
  </sheetPr>
  <dimension ref="A1:D30"/>
  <sheetViews>
    <sheetView showGridLines="0" workbookViewId="0">
      <selection activeCell="A1" sqref="A1"/>
    </sheetView>
  </sheetViews>
  <sheetFormatPr baseColWidth="8" defaultRowHeight="15"/>
  <cols>
    <col width="3" customWidth="1" min="1" max="1"/>
    <col width="34" customWidth="1" min="2" max="2"/>
    <col width="22" customWidth="1" min="3" max="3"/>
    <col width="60" customWidth="1" min="4" max="4"/>
  </cols>
  <sheetData>
    <row r="1"/>
    <row r="2">
      <c r="B2" s="1" t="inlineStr">
        <is>
          <t>🦉 Budget spreadsheet 2026 · Souski</t>
        </is>
      </c>
    </row>
    <row r="3">
      <c r="B3" s="2" t="inlineStr">
        <is>
          <t>Free from Souski, the budgeting app that looks after your money: souski.com</t>
        </is>
      </c>
    </row>
    <row r="4"/>
    <row r="5">
      <c r="B5" s="3" t="inlineStr">
        <is>
          <t>⚙️ Settings</t>
        </is>
      </c>
    </row>
    <row r="6">
      <c r="B6" s="4" t="inlineStr">
        <is>
          <t>Year tracked</t>
        </is>
      </c>
      <c r="C6" s="5" t="n">
        <v>2026</v>
      </c>
      <c r="D6" s="6" t="inlineStr">
        <is>
          <t>The year shown on the dashboard and the yearly view.</t>
        </is>
      </c>
    </row>
    <row r="7">
      <c r="B7" s="4" t="inlineStr">
        <is>
          <t>Starting balance (current account)</t>
        </is>
      </c>
      <c r="C7" s="7" t="n">
        <v>1500</v>
      </c>
      <c r="D7" s="6" t="inlineStr">
        <is>
          <t>Your balance on 1 January (or on the day you start).</t>
        </is>
      </c>
    </row>
    <row r="8"/>
    <row r="9"/>
    <row r="10">
      <c r="B10" s="3" t="inlineStr">
        <is>
          <t>🚀 How to use it</t>
        </is>
      </c>
    </row>
    <row r="11">
      <c r="B11" s="8" t="inlineStr">
        <is>
          <t>1. Enter the year and your starting balance above.</t>
        </is>
      </c>
    </row>
    <row r="12">
      <c r="B12" s="8" t="inlineStr">
        <is>
          <t>2. “Budget” tab: list your categories and the amount planned each month.</t>
        </is>
      </c>
    </row>
    <row r="13">
      <c r="B13" s="8" t="inlineStr">
        <is>
          <t>3. “Transactions” tab: add every expense / income (date, category, amount).</t>
        </is>
      </c>
    </row>
    <row r="14">
      <c r="B14" s="8" t="inlineStr">
        <is>
          <t>4. “Dashboard” tab: pick the month in the drop-down → everything is calculated.</t>
        </is>
      </c>
    </row>
    <row r="15">
      <c r="B15" s="8" t="inlineStr">
        <is>
          <t>5. “Yearly” tab: the whole year, month by month and category by category.</t>
        </is>
      </c>
    </row>
    <row r="16">
      <c r="B16" s="8" t="inlineStr">
        <is>
          <t>6. “Savings goals” and “Debts” tabs: track your plans and your loan payoff dates.</t>
        </is>
      </c>
    </row>
    <row r="17">
      <c r="B17" s="8" t="inlineStr"/>
    </row>
    <row r="18">
      <c r="B18" s="8" t="inlineStr">
        <is>
          <t>💡 Delete the example rows (transactions, goals, debts) before you start.</t>
        </is>
      </c>
    </row>
    <row r="19">
      <c r="B19" s="8" t="inlineStr">
        <is>
          <t>💡 Google Sheets: File → Import → upload this file. Everything works the same.</t>
        </is>
      </c>
    </row>
    <row r="20">
      <c r="B20" s="8" t="inlineStr">
        <is>
          <t>💡 Log a “Savings” entry when you move money to your savings account: your savings rate is calculated for you.</t>
        </is>
      </c>
    </row>
    <row r="21"/>
    <row r="22"/>
    <row r="23">
      <c r="B23" s="3" t="inlineStr">
        <is>
          <t>🎨 Key</t>
        </is>
      </c>
    </row>
    <row r="24">
      <c r="B24" s="8" t="inlineStr">
        <is>
          <t>Cell to fill in</t>
        </is>
      </c>
      <c r="C24" s="9" t="n"/>
    </row>
    <row r="25">
      <c r="B25" s="8" t="inlineStr">
        <is>
          <t>Calculated cell (don't touch)</t>
        </is>
      </c>
      <c r="C25" s="10" t="n"/>
    </row>
    <row r="26"/>
    <row r="27"/>
    <row r="28">
      <c r="B28" s="3" t="inlineStr">
        <is>
          <t>📱 Want to track your budget from your phone?</t>
        </is>
      </c>
    </row>
    <row r="29">
      <c r="B29" s="8" t="inlineStr">
        <is>
          <t>Souski does all these calculations for you: log an expense in 5 seconds and see what's left until the end of the month. Free, no bank connection.</t>
        </is>
      </c>
    </row>
    <row r="30">
      <c r="B30" s="11" t="inlineStr">
        <is>
          <t>→ Try Souski for free</t>
        </is>
      </c>
    </row>
  </sheetData>
  <hyperlinks>
    <hyperlink xmlns:r="http://schemas.openxmlformats.org/officeDocument/2006/relationships" ref="B30" r:id="rId1"/>
  </hyperlinks>
  <pageMargins left="0.75" right="0.75" top="1" bottom="1" header="0.5" footer="0.5"/>
</worksheet>
</file>

<file path=xl/worksheets/sheet2.xml><?xml version="1.0" encoding="utf-8"?>
<worksheet xmlns="http://schemas.openxmlformats.org/spreadsheetml/2006/main">
  <sheetPr>
    <tabColor rgb="001F4E5F"/>
    <outlinePr summaryBelow="1" summaryRight="1"/>
    <pageSetUpPr/>
  </sheetPr>
  <dimension ref="A1:H52"/>
  <sheetViews>
    <sheetView showGridLines="0" workbookViewId="0">
      <selection activeCell="A1" sqref="A1"/>
    </sheetView>
  </sheetViews>
  <sheetFormatPr baseColWidth="8" defaultRowHeight="15"/>
  <cols>
    <col width="3" customWidth="1" min="1" max="1"/>
    <col width="26" customWidth="1" min="2" max="2"/>
    <col width="13" customWidth="1" min="3" max="3"/>
    <col width="13" customWidth="1" min="4" max="4"/>
    <col width="13" customWidth="1" min="5" max="5"/>
    <col width="13" customWidth="1" min="6" max="6"/>
    <col width="11" customWidth="1" min="7" max="7"/>
    <col width="15" customWidth="1" min="8" max="8"/>
    <col width="3" customWidth="1" min="9" max="9"/>
  </cols>
  <sheetData>
    <row r="1"/>
    <row r="2">
      <c r="B2" s="1" t="inlineStr">
        <is>
          <t>📊 Dashboard</t>
        </is>
      </c>
    </row>
    <row r="3">
      <c r="B3" s="2" t="inlineStr">
        <is>
          <t>Pick a month: everything updates.</t>
        </is>
      </c>
    </row>
    <row r="4"/>
    <row r="5">
      <c r="B5" s="12" t="inlineStr">
        <is>
          <t>Month shown ▸</t>
        </is>
      </c>
      <c r="C5" s="13" t="inlineStr">
        <is>
          <t>October</t>
        </is>
      </c>
      <c r="D5" s="14" t="n"/>
      <c r="E5" s="15" t="inlineStr">
        <is>
          <t>Year ▸</t>
        </is>
      </c>
      <c r="F5" s="16">
        <f>Start!$C$6</f>
        <v/>
      </c>
    </row>
    <row r="6"/>
    <row r="7">
      <c r="B7" s="17" t="inlineStr">
        <is>
          <t>Income</t>
        </is>
      </c>
      <c r="C7" s="18" t="inlineStr">
        <is>
          <t>Expenses</t>
        </is>
      </c>
      <c r="E7" s="19" t="inlineStr">
        <is>
          <t>Savings</t>
        </is>
      </c>
      <c r="G7" s="20" t="inlineStr">
        <is>
          <t>Left this month</t>
        </is>
      </c>
    </row>
    <row r="8" ht="32" customHeight="1">
      <c r="B8" s="21">
        <f>SUMIFS(Transactions!$D$5:$D$1504,Transactions!$E$5:$E$1504,"Income",Transactions!$F$5:$F$1504,Lists!$C$1,Transactions!$G$5:$G$1504,Start!$C$6)</f>
        <v/>
      </c>
      <c r="C8" s="22">
        <f>SUMIFS(Transactions!$D$5:$D$1504,Transactions!$E$5:$E$1504,"Expense",Transactions!$F$5:$F$1504,Lists!$C$1,Transactions!$G$5:$G$1504,Start!$C$6)</f>
        <v/>
      </c>
      <c r="E8" s="23">
        <f>SUMIFS(Transactions!$D$5:$D$1504,Transactions!$E$5:$E$1504,"Savings",Transactions!$F$5:$F$1504,Lists!$C$1,Transactions!$G$5:$G$1504,Start!$C$6)</f>
        <v/>
      </c>
      <c r="G8" s="24">
        <f>B8-C8-E8</f>
        <v/>
      </c>
    </row>
    <row r="9"/>
    <row r="10">
      <c r="B10" s="4" t="inlineStr">
        <is>
          <t>Savings rate</t>
        </is>
      </c>
      <c r="C10" s="25">
        <f>IF(B8=0,0,E8/B8)</f>
        <v/>
      </c>
      <c r="D10" s="4" t="inlineStr">
        <is>
          <t>Spending budget used</t>
        </is>
      </c>
      <c r="G10" s="26">
        <f>IF(Budget!$G$7=0,0,C8/Budget!$G$7)</f>
        <v/>
      </c>
    </row>
    <row r="11"/>
    <row r="12" ht="30" customHeight="1">
      <c r="B12" s="27" t="inlineStr">
        <is>
          <t>Category</t>
        </is>
      </c>
      <c r="C12" s="27" t="inlineStr">
        <is>
          <t>Type</t>
        </is>
      </c>
      <c r="D12" s="27" t="inlineStr">
        <is>
          <t>Budget</t>
        </is>
      </c>
      <c r="E12" s="27" t="inlineStr">
        <is>
          <t>Actual</t>
        </is>
      </c>
      <c r="F12" s="27" t="inlineStr">
        <is>
          <t>Difference</t>
        </is>
      </c>
      <c r="G12" s="27" t="inlineStr">
        <is>
          <t>% used</t>
        </is>
      </c>
      <c r="H12" s="27" t="inlineStr">
        <is>
          <t>Status</t>
        </is>
      </c>
    </row>
    <row r="13">
      <c r="B13" s="28">
        <f>IF(Budget!$A$6="","",Budget!$A$6)</f>
        <v/>
      </c>
      <c r="C13" s="29">
        <f>IF(Budget!$B$6="","",Budget!$B$6)</f>
        <v/>
      </c>
      <c r="D13" s="30">
        <f>IF(B13="","",Budget!$C$6)</f>
        <v/>
      </c>
      <c r="E13" s="31">
        <f>IF(B13="","",SUMIFS(Transactions!$D$5:$D$1504,Transactions!$C$5:$C$1504,B13,Transactions!$F$5:$F$1504,Lists!$C$1,Transactions!$G$5:$G$1504,Start!$C$6))</f>
        <v/>
      </c>
      <c r="F13" s="31">
        <f>IF(B13="","",IF(C13="Income",E13-D13,D13-E13))</f>
        <v/>
      </c>
      <c r="G13" s="32">
        <f>IF(OR(B13="",N(D13)=0),"",E13/D13)</f>
        <v/>
      </c>
      <c r="H13" s="33">
        <f>IF(B13="","",IF(C13="Income",IF(F13&gt;=0,"✔ Reached","▼ Below"),IF(F13&gt;=0,"✔ OK","⚠ Over")))</f>
        <v/>
      </c>
    </row>
    <row r="14">
      <c r="B14" s="28">
        <f>IF(Budget!$A$7="","",Budget!$A$7)</f>
        <v/>
      </c>
      <c r="C14" s="29">
        <f>IF(Budget!$B$7="","",Budget!$B$7)</f>
        <v/>
      </c>
      <c r="D14" s="30">
        <f>IF(B14="","",Budget!$C$7)</f>
        <v/>
      </c>
      <c r="E14" s="31">
        <f>IF(B14="","",SUMIFS(Transactions!$D$5:$D$1504,Transactions!$C$5:$C$1504,B14,Transactions!$F$5:$F$1504,Lists!$C$1,Transactions!$G$5:$G$1504,Start!$C$6))</f>
        <v/>
      </c>
      <c r="F14" s="31">
        <f>IF(B14="","",IF(C14="Income",E14-D14,D14-E14))</f>
        <v/>
      </c>
      <c r="G14" s="32">
        <f>IF(OR(B14="",N(D14)=0),"",E14/D14)</f>
        <v/>
      </c>
      <c r="H14" s="33">
        <f>IF(B14="","",IF(C14="Income",IF(F14&gt;=0,"✔ Reached","▼ Below"),IF(F14&gt;=0,"✔ OK","⚠ Over")))</f>
        <v/>
      </c>
    </row>
    <row r="15">
      <c r="B15" s="28">
        <f>IF(Budget!$A$8="","",Budget!$A$8)</f>
        <v/>
      </c>
      <c r="C15" s="29">
        <f>IF(Budget!$B$8="","",Budget!$B$8)</f>
        <v/>
      </c>
      <c r="D15" s="30">
        <f>IF(B15="","",Budget!$C$8)</f>
        <v/>
      </c>
      <c r="E15" s="31">
        <f>IF(B15="","",SUMIFS(Transactions!$D$5:$D$1504,Transactions!$C$5:$C$1504,B15,Transactions!$F$5:$F$1504,Lists!$C$1,Transactions!$G$5:$G$1504,Start!$C$6))</f>
        <v/>
      </c>
      <c r="F15" s="31">
        <f>IF(B15="","",IF(C15="Income",E15-D15,D15-E15))</f>
        <v/>
      </c>
      <c r="G15" s="32">
        <f>IF(OR(B15="",N(D15)=0),"",E15/D15)</f>
        <v/>
      </c>
      <c r="H15" s="33">
        <f>IF(B15="","",IF(C15="Income",IF(F15&gt;=0,"✔ Reached","▼ Below"),IF(F15&gt;=0,"✔ OK","⚠ Over")))</f>
        <v/>
      </c>
    </row>
    <row r="16">
      <c r="B16" s="28">
        <f>IF(Budget!$A$9="","",Budget!$A$9)</f>
        <v/>
      </c>
      <c r="C16" s="29">
        <f>IF(Budget!$B$9="","",Budget!$B$9)</f>
        <v/>
      </c>
      <c r="D16" s="30">
        <f>IF(B16="","",Budget!$C$9)</f>
        <v/>
      </c>
      <c r="E16" s="31">
        <f>IF(B16="","",SUMIFS(Transactions!$D$5:$D$1504,Transactions!$C$5:$C$1504,B16,Transactions!$F$5:$F$1504,Lists!$C$1,Transactions!$G$5:$G$1504,Start!$C$6))</f>
        <v/>
      </c>
      <c r="F16" s="31">
        <f>IF(B16="","",IF(C16="Income",E16-D16,D16-E16))</f>
        <v/>
      </c>
      <c r="G16" s="32">
        <f>IF(OR(B16="",N(D16)=0),"",E16/D16)</f>
        <v/>
      </c>
      <c r="H16" s="33">
        <f>IF(B16="","",IF(C16="Income",IF(F16&gt;=0,"✔ Reached","▼ Below"),IF(F16&gt;=0,"✔ OK","⚠ Over")))</f>
        <v/>
      </c>
    </row>
    <row r="17">
      <c r="B17" s="28">
        <f>IF(Budget!$A$10="","",Budget!$A$10)</f>
        <v/>
      </c>
      <c r="C17" s="29">
        <f>IF(Budget!$B$10="","",Budget!$B$10)</f>
        <v/>
      </c>
      <c r="D17" s="30">
        <f>IF(B17="","",Budget!$C$10)</f>
        <v/>
      </c>
      <c r="E17" s="31">
        <f>IF(B17="","",SUMIFS(Transactions!$D$5:$D$1504,Transactions!$C$5:$C$1504,B17,Transactions!$F$5:$F$1504,Lists!$C$1,Transactions!$G$5:$G$1504,Start!$C$6))</f>
        <v/>
      </c>
      <c r="F17" s="31">
        <f>IF(B17="","",IF(C17="Income",E17-D17,D17-E17))</f>
        <v/>
      </c>
      <c r="G17" s="32">
        <f>IF(OR(B17="",N(D17)=0),"",E17/D17)</f>
        <v/>
      </c>
      <c r="H17" s="33">
        <f>IF(B17="","",IF(C17="Income",IF(F17&gt;=0,"✔ Reached","▼ Below"),IF(F17&gt;=0,"✔ OK","⚠ Over")))</f>
        <v/>
      </c>
    </row>
    <row r="18">
      <c r="B18" s="28">
        <f>IF(Budget!$A$11="","",Budget!$A$11)</f>
        <v/>
      </c>
      <c r="C18" s="29">
        <f>IF(Budget!$B$11="","",Budget!$B$11)</f>
        <v/>
      </c>
      <c r="D18" s="30">
        <f>IF(B18="","",Budget!$C$11)</f>
        <v/>
      </c>
      <c r="E18" s="31">
        <f>IF(B18="","",SUMIFS(Transactions!$D$5:$D$1504,Transactions!$C$5:$C$1504,B18,Transactions!$F$5:$F$1504,Lists!$C$1,Transactions!$G$5:$G$1504,Start!$C$6))</f>
        <v/>
      </c>
      <c r="F18" s="31">
        <f>IF(B18="","",IF(C18="Income",E18-D18,D18-E18))</f>
        <v/>
      </c>
      <c r="G18" s="32">
        <f>IF(OR(B18="",N(D18)=0),"",E18/D18)</f>
        <v/>
      </c>
      <c r="H18" s="33">
        <f>IF(B18="","",IF(C18="Income",IF(F18&gt;=0,"✔ Reached","▼ Below"),IF(F18&gt;=0,"✔ OK","⚠ Over")))</f>
        <v/>
      </c>
    </row>
    <row r="19">
      <c r="B19" s="28">
        <f>IF(Budget!$A$12="","",Budget!$A$12)</f>
        <v/>
      </c>
      <c r="C19" s="29">
        <f>IF(Budget!$B$12="","",Budget!$B$12)</f>
        <v/>
      </c>
      <c r="D19" s="30">
        <f>IF(B19="","",Budget!$C$12)</f>
        <v/>
      </c>
      <c r="E19" s="31">
        <f>IF(B19="","",SUMIFS(Transactions!$D$5:$D$1504,Transactions!$C$5:$C$1504,B19,Transactions!$F$5:$F$1504,Lists!$C$1,Transactions!$G$5:$G$1504,Start!$C$6))</f>
        <v/>
      </c>
      <c r="F19" s="31">
        <f>IF(B19="","",IF(C19="Income",E19-D19,D19-E19))</f>
        <v/>
      </c>
      <c r="G19" s="32">
        <f>IF(OR(B19="",N(D19)=0),"",E19/D19)</f>
        <v/>
      </c>
      <c r="H19" s="33">
        <f>IF(B19="","",IF(C19="Income",IF(F19&gt;=0,"✔ Reached","▼ Below"),IF(F19&gt;=0,"✔ OK","⚠ Over")))</f>
        <v/>
      </c>
    </row>
    <row r="20">
      <c r="B20" s="28">
        <f>IF(Budget!$A$13="","",Budget!$A$13)</f>
        <v/>
      </c>
      <c r="C20" s="29">
        <f>IF(Budget!$B$13="","",Budget!$B$13)</f>
        <v/>
      </c>
      <c r="D20" s="30">
        <f>IF(B20="","",Budget!$C$13)</f>
        <v/>
      </c>
      <c r="E20" s="31">
        <f>IF(B20="","",SUMIFS(Transactions!$D$5:$D$1504,Transactions!$C$5:$C$1504,B20,Transactions!$F$5:$F$1504,Lists!$C$1,Transactions!$G$5:$G$1504,Start!$C$6))</f>
        <v/>
      </c>
      <c r="F20" s="31">
        <f>IF(B20="","",IF(C20="Income",E20-D20,D20-E20))</f>
        <v/>
      </c>
      <c r="G20" s="32">
        <f>IF(OR(B20="",N(D20)=0),"",E20/D20)</f>
        <v/>
      </c>
      <c r="H20" s="33">
        <f>IF(B20="","",IF(C20="Income",IF(F20&gt;=0,"✔ Reached","▼ Below"),IF(F20&gt;=0,"✔ OK","⚠ Over")))</f>
        <v/>
      </c>
    </row>
    <row r="21">
      <c r="B21" s="28">
        <f>IF(Budget!$A$14="","",Budget!$A$14)</f>
        <v/>
      </c>
      <c r="C21" s="29">
        <f>IF(Budget!$B$14="","",Budget!$B$14)</f>
        <v/>
      </c>
      <c r="D21" s="30">
        <f>IF(B21="","",Budget!$C$14)</f>
        <v/>
      </c>
      <c r="E21" s="31">
        <f>IF(B21="","",SUMIFS(Transactions!$D$5:$D$1504,Transactions!$C$5:$C$1504,B21,Transactions!$F$5:$F$1504,Lists!$C$1,Transactions!$G$5:$G$1504,Start!$C$6))</f>
        <v/>
      </c>
      <c r="F21" s="31">
        <f>IF(B21="","",IF(C21="Income",E21-D21,D21-E21))</f>
        <v/>
      </c>
      <c r="G21" s="32">
        <f>IF(OR(B21="",N(D21)=0),"",E21/D21)</f>
        <v/>
      </c>
      <c r="H21" s="33">
        <f>IF(B21="","",IF(C21="Income",IF(F21&gt;=0,"✔ Reached","▼ Below"),IF(F21&gt;=0,"✔ OK","⚠ Over")))</f>
        <v/>
      </c>
    </row>
    <row r="22">
      <c r="B22" s="28">
        <f>IF(Budget!$A$15="","",Budget!$A$15)</f>
        <v/>
      </c>
      <c r="C22" s="29">
        <f>IF(Budget!$B$15="","",Budget!$B$15)</f>
        <v/>
      </c>
      <c r="D22" s="30">
        <f>IF(B22="","",Budget!$C$15)</f>
        <v/>
      </c>
      <c r="E22" s="31">
        <f>IF(B22="","",SUMIFS(Transactions!$D$5:$D$1504,Transactions!$C$5:$C$1504,B22,Transactions!$F$5:$F$1504,Lists!$C$1,Transactions!$G$5:$G$1504,Start!$C$6))</f>
        <v/>
      </c>
      <c r="F22" s="31">
        <f>IF(B22="","",IF(C22="Income",E22-D22,D22-E22))</f>
        <v/>
      </c>
      <c r="G22" s="32">
        <f>IF(OR(B22="",N(D22)=0),"",E22/D22)</f>
        <v/>
      </c>
      <c r="H22" s="33">
        <f>IF(B22="","",IF(C22="Income",IF(F22&gt;=0,"✔ Reached","▼ Below"),IF(F22&gt;=0,"✔ OK","⚠ Over")))</f>
        <v/>
      </c>
    </row>
    <row r="23">
      <c r="B23" s="28">
        <f>IF(Budget!$A$16="","",Budget!$A$16)</f>
        <v/>
      </c>
      <c r="C23" s="29">
        <f>IF(Budget!$B$16="","",Budget!$B$16)</f>
        <v/>
      </c>
      <c r="D23" s="30">
        <f>IF(B23="","",Budget!$C$16)</f>
        <v/>
      </c>
      <c r="E23" s="31">
        <f>IF(B23="","",SUMIFS(Transactions!$D$5:$D$1504,Transactions!$C$5:$C$1504,B23,Transactions!$F$5:$F$1504,Lists!$C$1,Transactions!$G$5:$G$1504,Start!$C$6))</f>
        <v/>
      </c>
      <c r="F23" s="31">
        <f>IF(B23="","",IF(C23="Income",E23-D23,D23-E23))</f>
        <v/>
      </c>
      <c r="G23" s="32">
        <f>IF(OR(B23="",N(D23)=0),"",E23/D23)</f>
        <v/>
      </c>
      <c r="H23" s="33">
        <f>IF(B23="","",IF(C23="Income",IF(F23&gt;=0,"✔ Reached","▼ Below"),IF(F23&gt;=0,"✔ OK","⚠ Over")))</f>
        <v/>
      </c>
    </row>
    <row r="24">
      <c r="B24" s="28">
        <f>IF(Budget!$A$17="","",Budget!$A$17)</f>
        <v/>
      </c>
      <c r="C24" s="29">
        <f>IF(Budget!$B$17="","",Budget!$B$17)</f>
        <v/>
      </c>
      <c r="D24" s="30">
        <f>IF(B24="","",Budget!$C$17)</f>
        <v/>
      </c>
      <c r="E24" s="31">
        <f>IF(B24="","",SUMIFS(Transactions!$D$5:$D$1504,Transactions!$C$5:$C$1504,B24,Transactions!$F$5:$F$1504,Lists!$C$1,Transactions!$G$5:$G$1504,Start!$C$6))</f>
        <v/>
      </c>
      <c r="F24" s="31">
        <f>IF(B24="","",IF(C24="Income",E24-D24,D24-E24))</f>
        <v/>
      </c>
      <c r="G24" s="32">
        <f>IF(OR(B24="",N(D24)=0),"",E24/D24)</f>
        <v/>
      </c>
      <c r="H24" s="33">
        <f>IF(B24="","",IF(C24="Income",IF(F24&gt;=0,"✔ Reached","▼ Below"),IF(F24&gt;=0,"✔ OK","⚠ Over")))</f>
        <v/>
      </c>
    </row>
    <row r="25">
      <c r="B25" s="28">
        <f>IF(Budget!$A$18="","",Budget!$A$18)</f>
        <v/>
      </c>
      <c r="C25" s="29">
        <f>IF(Budget!$B$18="","",Budget!$B$18)</f>
        <v/>
      </c>
      <c r="D25" s="30">
        <f>IF(B25="","",Budget!$C$18)</f>
        <v/>
      </c>
      <c r="E25" s="31">
        <f>IF(B25="","",SUMIFS(Transactions!$D$5:$D$1504,Transactions!$C$5:$C$1504,B25,Transactions!$F$5:$F$1504,Lists!$C$1,Transactions!$G$5:$G$1504,Start!$C$6))</f>
        <v/>
      </c>
      <c r="F25" s="31">
        <f>IF(B25="","",IF(C25="Income",E25-D25,D25-E25))</f>
        <v/>
      </c>
      <c r="G25" s="32">
        <f>IF(OR(B25="",N(D25)=0),"",E25/D25)</f>
        <v/>
      </c>
      <c r="H25" s="33">
        <f>IF(B25="","",IF(C25="Income",IF(F25&gt;=0,"✔ Reached","▼ Below"),IF(F25&gt;=0,"✔ OK","⚠ Over")))</f>
        <v/>
      </c>
    </row>
    <row r="26">
      <c r="B26" s="28">
        <f>IF(Budget!$A$19="","",Budget!$A$19)</f>
        <v/>
      </c>
      <c r="C26" s="29">
        <f>IF(Budget!$B$19="","",Budget!$B$19)</f>
        <v/>
      </c>
      <c r="D26" s="30">
        <f>IF(B26="","",Budget!$C$19)</f>
        <v/>
      </c>
      <c r="E26" s="31">
        <f>IF(B26="","",SUMIFS(Transactions!$D$5:$D$1504,Transactions!$C$5:$C$1504,B26,Transactions!$F$5:$F$1504,Lists!$C$1,Transactions!$G$5:$G$1504,Start!$C$6))</f>
        <v/>
      </c>
      <c r="F26" s="31">
        <f>IF(B26="","",IF(C26="Income",E26-D26,D26-E26))</f>
        <v/>
      </c>
      <c r="G26" s="32">
        <f>IF(OR(B26="",N(D26)=0),"",E26/D26)</f>
        <v/>
      </c>
      <c r="H26" s="33">
        <f>IF(B26="","",IF(C26="Income",IF(F26&gt;=0,"✔ Reached","▼ Below"),IF(F26&gt;=0,"✔ OK","⚠ Over")))</f>
        <v/>
      </c>
    </row>
    <row r="27">
      <c r="B27" s="28">
        <f>IF(Budget!$A$20="","",Budget!$A$20)</f>
        <v/>
      </c>
      <c r="C27" s="29">
        <f>IF(Budget!$B$20="","",Budget!$B$20)</f>
        <v/>
      </c>
      <c r="D27" s="30">
        <f>IF(B27="","",Budget!$C$20)</f>
        <v/>
      </c>
      <c r="E27" s="31">
        <f>IF(B27="","",SUMIFS(Transactions!$D$5:$D$1504,Transactions!$C$5:$C$1504,B27,Transactions!$F$5:$F$1504,Lists!$C$1,Transactions!$G$5:$G$1504,Start!$C$6))</f>
        <v/>
      </c>
      <c r="F27" s="31">
        <f>IF(B27="","",IF(C27="Income",E27-D27,D27-E27))</f>
        <v/>
      </c>
      <c r="G27" s="32">
        <f>IF(OR(B27="",N(D27)=0),"",E27/D27)</f>
        <v/>
      </c>
      <c r="H27" s="33">
        <f>IF(B27="","",IF(C27="Income",IF(F27&gt;=0,"✔ Reached","▼ Below"),IF(F27&gt;=0,"✔ OK","⚠ Over")))</f>
        <v/>
      </c>
    </row>
    <row r="28">
      <c r="B28" s="28">
        <f>IF(Budget!$A$21="","",Budget!$A$21)</f>
        <v/>
      </c>
      <c r="C28" s="29">
        <f>IF(Budget!$B$21="","",Budget!$B$21)</f>
        <v/>
      </c>
      <c r="D28" s="30">
        <f>IF(B28="","",Budget!$C$21)</f>
        <v/>
      </c>
      <c r="E28" s="31">
        <f>IF(B28="","",SUMIFS(Transactions!$D$5:$D$1504,Transactions!$C$5:$C$1504,B28,Transactions!$F$5:$F$1504,Lists!$C$1,Transactions!$G$5:$G$1504,Start!$C$6))</f>
        <v/>
      </c>
      <c r="F28" s="31">
        <f>IF(B28="","",IF(C28="Income",E28-D28,D28-E28))</f>
        <v/>
      </c>
      <c r="G28" s="32">
        <f>IF(OR(B28="",N(D28)=0),"",E28/D28)</f>
        <v/>
      </c>
      <c r="H28" s="33">
        <f>IF(B28="","",IF(C28="Income",IF(F28&gt;=0,"✔ Reached","▼ Below"),IF(F28&gt;=0,"✔ OK","⚠ Over")))</f>
        <v/>
      </c>
    </row>
    <row r="29">
      <c r="B29" s="28">
        <f>IF(Budget!$A$22="","",Budget!$A$22)</f>
        <v/>
      </c>
      <c r="C29" s="29">
        <f>IF(Budget!$B$22="","",Budget!$B$22)</f>
        <v/>
      </c>
      <c r="D29" s="30">
        <f>IF(B29="","",Budget!$C$22)</f>
        <v/>
      </c>
      <c r="E29" s="31">
        <f>IF(B29="","",SUMIFS(Transactions!$D$5:$D$1504,Transactions!$C$5:$C$1504,B29,Transactions!$F$5:$F$1504,Lists!$C$1,Transactions!$G$5:$G$1504,Start!$C$6))</f>
        <v/>
      </c>
      <c r="F29" s="31">
        <f>IF(B29="","",IF(C29="Income",E29-D29,D29-E29))</f>
        <v/>
      </c>
      <c r="G29" s="32">
        <f>IF(OR(B29="",N(D29)=0),"",E29/D29)</f>
        <v/>
      </c>
      <c r="H29" s="33">
        <f>IF(B29="","",IF(C29="Income",IF(F29&gt;=0,"✔ Reached","▼ Below"),IF(F29&gt;=0,"✔ OK","⚠ Over")))</f>
        <v/>
      </c>
    </row>
    <row r="30">
      <c r="B30" s="28">
        <f>IF(Budget!$A$23="","",Budget!$A$23)</f>
        <v/>
      </c>
      <c r="C30" s="29">
        <f>IF(Budget!$B$23="","",Budget!$B$23)</f>
        <v/>
      </c>
      <c r="D30" s="30">
        <f>IF(B30="","",Budget!$C$23)</f>
        <v/>
      </c>
      <c r="E30" s="31">
        <f>IF(B30="","",SUMIFS(Transactions!$D$5:$D$1504,Transactions!$C$5:$C$1504,B30,Transactions!$F$5:$F$1504,Lists!$C$1,Transactions!$G$5:$G$1504,Start!$C$6))</f>
        <v/>
      </c>
      <c r="F30" s="31">
        <f>IF(B30="","",IF(C30="Income",E30-D30,D30-E30))</f>
        <v/>
      </c>
      <c r="G30" s="32">
        <f>IF(OR(B30="",N(D30)=0),"",E30/D30)</f>
        <v/>
      </c>
      <c r="H30" s="33">
        <f>IF(B30="","",IF(C30="Income",IF(F30&gt;=0,"✔ Reached","▼ Below"),IF(F30&gt;=0,"✔ OK","⚠ Over")))</f>
        <v/>
      </c>
    </row>
    <row r="31">
      <c r="B31" s="28">
        <f>IF(Budget!$A$24="","",Budget!$A$24)</f>
        <v/>
      </c>
      <c r="C31" s="29">
        <f>IF(Budget!$B$24="","",Budget!$B$24)</f>
        <v/>
      </c>
      <c r="D31" s="30">
        <f>IF(B31="","",Budget!$C$24)</f>
        <v/>
      </c>
      <c r="E31" s="31">
        <f>IF(B31="","",SUMIFS(Transactions!$D$5:$D$1504,Transactions!$C$5:$C$1504,B31,Transactions!$F$5:$F$1504,Lists!$C$1,Transactions!$G$5:$G$1504,Start!$C$6))</f>
        <v/>
      </c>
      <c r="F31" s="31">
        <f>IF(B31="","",IF(C31="Income",E31-D31,D31-E31))</f>
        <v/>
      </c>
      <c r="G31" s="32">
        <f>IF(OR(B31="",N(D31)=0),"",E31/D31)</f>
        <v/>
      </c>
      <c r="H31" s="33">
        <f>IF(B31="","",IF(C31="Income",IF(F31&gt;=0,"✔ Reached","▼ Below"),IF(F31&gt;=0,"✔ OK","⚠ Over")))</f>
        <v/>
      </c>
    </row>
    <row r="32">
      <c r="B32" s="28">
        <f>IF(Budget!$A$25="","",Budget!$A$25)</f>
        <v/>
      </c>
      <c r="C32" s="29">
        <f>IF(Budget!$B$25="","",Budget!$B$25)</f>
        <v/>
      </c>
      <c r="D32" s="30">
        <f>IF(B32="","",Budget!$C$25)</f>
        <v/>
      </c>
      <c r="E32" s="31">
        <f>IF(B32="","",SUMIFS(Transactions!$D$5:$D$1504,Transactions!$C$5:$C$1504,B32,Transactions!$F$5:$F$1504,Lists!$C$1,Transactions!$G$5:$G$1504,Start!$C$6))</f>
        <v/>
      </c>
      <c r="F32" s="31">
        <f>IF(B32="","",IF(C32="Income",E32-D32,D32-E32))</f>
        <v/>
      </c>
      <c r="G32" s="32">
        <f>IF(OR(B32="",N(D32)=0),"",E32/D32)</f>
        <v/>
      </c>
      <c r="H32" s="33">
        <f>IF(B32="","",IF(C32="Income",IF(F32&gt;=0,"✔ Reached","▼ Below"),IF(F32&gt;=0,"✔ OK","⚠ Over")))</f>
        <v/>
      </c>
    </row>
    <row r="33">
      <c r="B33" s="28">
        <f>IF(Budget!$A$26="","",Budget!$A$26)</f>
        <v/>
      </c>
      <c r="C33" s="29">
        <f>IF(Budget!$B$26="","",Budget!$B$26)</f>
        <v/>
      </c>
      <c r="D33" s="30">
        <f>IF(B33="","",Budget!$C$26)</f>
        <v/>
      </c>
      <c r="E33" s="31">
        <f>IF(B33="","",SUMIFS(Transactions!$D$5:$D$1504,Transactions!$C$5:$C$1504,B33,Transactions!$F$5:$F$1504,Lists!$C$1,Transactions!$G$5:$G$1504,Start!$C$6))</f>
        <v/>
      </c>
      <c r="F33" s="31">
        <f>IF(B33="","",IF(C33="Income",E33-D33,D33-E33))</f>
        <v/>
      </c>
      <c r="G33" s="32">
        <f>IF(OR(B33="",N(D33)=0),"",E33/D33)</f>
        <v/>
      </c>
      <c r="H33" s="33">
        <f>IF(B33="","",IF(C33="Income",IF(F33&gt;=0,"✔ Reached","▼ Below"),IF(F33&gt;=0,"✔ OK","⚠ Over")))</f>
        <v/>
      </c>
    </row>
    <row r="34">
      <c r="B34" s="28">
        <f>IF(Budget!$A$27="","",Budget!$A$27)</f>
        <v/>
      </c>
      <c r="C34" s="29">
        <f>IF(Budget!$B$27="","",Budget!$B$27)</f>
        <v/>
      </c>
      <c r="D34" s="30">
        <f>IF(B34="","",Budget!$C$27)</f>
        <v/>
      </c>
      <c r="E34" s="31">
        <f>IF(B34="","",SUMIFS(Transactions!$D$5:$D$1504,Transactions!$C$5:$C$1504,B34,Transactions!$F$5:$F$1504,Lists!$C$1,Transactions!$G$5:$G$1504,Start!$C$6))</f>
        <v/>
      </c>
      <c r="F34" s="31">
        <f>IF(B34="","",IF(C34="Income",E34-D34,D34-E34))</f>
        <v/>
      </c>
      <c r="G34" s="32">
        <f>IF(OR(B34="",N(D34)=0),"",E34/D34)</f>
        <v/>
      </c>
      <c r="H34" s="33">
        <f>IF(B34="","",IF(C34="Income",IF(F34&gt;=0,"✔ Reached","▼ Below"),IF(F34&gt;=0,"✔ OK","⚠ Over")))</f>
        <v/>
      </c>
    </row>
    <row r="35">
      <c r="B35" s="28">
        <f>IF(Budget!$A$28="","",Budget!$A$28)</f>
        <v/>
      </c>
      <c r="C35" s="29">
        <f>IF(Budget!$B$28="","",Budget!$B$28)</f>
        <v/>
      </c>
      <c r="D35" s="30">
        <f>IF(B35="","",Budget!$C$28)</f>
        <v/>
      </c>
      <c r="E35" s="31">
        <f>IF(B35="","",SUMIFS(Transactions!$D$5:$D$1504,Transactions!$C$5:$C$1504,B35,Transactions!$F$5:$F$1504,Lists!$C$1,Transactions!$G$5:$G$1504,Start!$C$6))</f>
        <v/>
      </c>
      <c r="F35" s="31">
        <f>IF(B35="","",IF(C35="Income",E35-D35,D35-E35))</f>
        <v/>
      </c>
      <c r="G35" s="32">
        <f>IF(OR(B35="",N(D35)=0),"",E35/D35)</f>
        <v/>
      </c>
      <c r="H35" s="33">
        <f>IF(B35="","",IF(C35="Income",IF(F35&gt;=0,"✔ Reached","▼ Below"),IF(F35&gt;=0,"✔ OK","⚠ Over")))</f>
        <v/>
      </c>
    </row>
    <row r="36">
      <c r="B36" s="28">
        <f>IF(Budget!$A$29="","",Budget!$A$29)</f>
        <v/>
      </c>
      <c r="C36" s="29">
        <f>IF(Budget!$B$29="","",Budget!$B$29)</f>
        <v/>
      </c>
      <c r="D36" s="30">
        <f>IF(B36="","",Budget!$C$29)</f>
        <v/>
      </c>
      <c r="E36" s="31">
        <f>IF(B36="","",SUMIFS(Transactions!$D$5:$D$1504,Transactions!$C$5:$C$1504,B36,Transactions!$F$5:$F$1504,Lists!$C$1,Transactions!$G$5:$G$1504,Start!$C$6))</f>
        <v/>
      </c>
      <c r="F36" s="31">
        <f>IF(B36="","",IF(C36="Income",E36-D36,D36-E36))</f>
        <v/>
      </c>
      <c r="G36" s="32">
        <f>IF(OR(B36="",N(D36)=0),"",E36/D36)</f>
        <v/>
      </c>
      <c r="H36" s="33">
        <f>IF(B36="","",IF(C36="Income",IF(F36&gt;=0,"✔ Reached","▼ Below"),IF(F36&gt;=0,"✔ OK","⚠ Over")))</f>
        <v/>
      </c>
    </row>
    <row r="37">
      <c r="B37" s="28">
        <f>IF(Budget!$A$30="","",Budget!$A$30)</f>
        <v/>
      </c>
      <c r="C37" s="29">
        <f>IF(Budget!$B$30="","",Budget!$B$30)</f>
        <v/>
      </c>
      <c r="D37" s="30">
        <f>IF(B37="","",Budget!$C$30)</f>
        <v/>
      </c>
      <c r="E37" s="31">
        <f>IF(B37="","",SUMIFS(Transactions!$D$5:$D$1504,Transactions!$C$5:$C$1504,B37,Transactions!$F$5:$F$1504,Lists!$C$1,Transactions!$G$5:$G$1504,Start!$C$6))</f>
        <v/>
      </c>
      <c r="F37" s="31">
        <f>IF(B37="","",IF(C37="Income",E37-D37,D37-E37))</f>
        <v/>
      </c>
      <c r="G37" s="32">
        <f>IF(OR(B37="",N(D37)=0),"",E37/D37)</f>
        <v/>
      </c>
      <c r="H37" s="33">
        <f>IF(B37="","",IF(C37="Income",IF(F37&gt;=0,"✔ Reached","▼ Below"),IF(F37&gt;=0,"✔ OK","⚠ Over")))</f>
        <v/>
      </c>
    </row>
    <row r="38">
      <c r="B38" s="28">
        <f>IF(Budget!$A$31="","",Budget!$A$31)</f>
        <v/>
      </c>
      <c r="C38" s="29">
        <f>IF(Budget!$B$31="","",Budget!$B$31)</f>
        <v/>
      </c>
      <c r="D38" s="30">
        <f>IF(B38="","",Budget!$C$31)</f>
        <v/>
      </c>
      <c r="E38" s="31">
        <f>IF(B38="","",SUMIFS(Transactions!$D$5:$D$1504,Transactions!$C$5:$C$1504,B38,Transactions!$F$5:$F$1504,Lists!$C$1,Transactions!$G$5:$G$1504,Start!$C$6))</f>
        <v/>
      </c>
      <c r="F38" s="31">
        <f>IF(B38="","",IF(C38="Income",E38-D38,D38-E38))</f>
        <v/>
      </c>
      <c r="G38" s="32">
        <f>IF(OR(B38="",N(D38)=0),"",E38/D38)</f>
        <v/>
      </c>
      <c r="H38" s="33">
        <f>IF(B38="","",IF(C38="Income",IF(F38&gt;=0,"✔ Reached","▼ Below"),IF(F38&gt;=0,"✔ OK","⚠ Over")))</f>
        <v/>
      </c>
    </row>
    <row r="39">
      <c r="B39" s="28">
        <f>IF(Budget!$A$32="","",Budget!$A$32)</f>
        <v/>
      </c>
      <c r="C39" s="29">
        <f>IF(Budget!$B$32="","",Budget!$B$32)</f>
        <v/>
      </c>
      <c r="D39" s="30">
        <f>IF(B39="","",Budget!$C$32)</f>
        <v/>
      </c>
      <c r="E39" s="31">
        <f>IF(B39="","",SUMIFS(Transactions!$D$5:$D$1504,Transactions!$C$5:$C$1504,B39,Transactions!$F$5:$F$1504,Lists!$C$1,Transactions!$G$5:$G$1504,Start!$C$6))</f>
        <v/>
      </c>
      <c r="F39" s="31">
        <f>IF(B39="","",IF(C39="Income",E39-D39,D39-E39))</f>
        <v/>
      </c>
      <c r="G39" s="32">
        <f>IF(OR(B39="",N(D39)=0),"",E39/D39)</f>
        <v/>
      </c>
      <c r="H39" s="33">
        <f>IF(B39="","",IF(C39="Income",IF(F39&gt;=0,"✔ Reached","▼ Below"),IF(F39&gt;=0,"✔ OK","⚠ Over")))</f>
        <v/>
      </c>
    </row>
    <row r="40">
      <c r="B40" s="28">
        <f>IF(Budget!$A$33="","",Budget!$A$33)</f>
        <v/>
      </c>
      <c r="C40" s="29">
        <f>IF(Budget!$B$33="","",Budget!$B$33)</f>
        <v/>
      </c>
      <c r="D40" s="30">
        <f>IF(B40="","",Budget!$C$33)</f>
        <v/>
      </c>
      <c r="E40" s="31">
        <f>IF(B40="","",SUMIFS(Transactions!$D$5:$D$1504,Transactions!$C$5:$C$1504,B40,Transactions!$F$5:$F$1504,Lists!$C$1,Transactions!$G$5:$G$1504,Start!$C$6))</f>
        <v/>
      </c>
      <c r="F40" s="31">
        <f>IF(B40="","",IF(C40="Income",E40-D40,D40-E40))</f>
        <v/>
      </c>
      <c r="G40" s="32">
        <f>IF(OR(B40="",N(D40)=0),"",E40/D40)</f>
        <v/>
      </c>
      <c r="H40" s="33">
        <f>IF(B40="","",IF(C40="Income",IF(F40&gt;=0,"✔ Reached","▼ Below"),IF(F40&gt;=0,"✔ OK","⚠ Over")))</f>
        <v/>
      </c>
    </row>
    <row r="41">
      <c r="B41" s="28">
        <f>IF(Budget!$A$34="","",Budget!$A$34)</f>
        <v/>
      </c>
      <c r="C41" s="29">
        <f>IF(Budget!$B$34="","",Budget!$B$34)</f>
        <v/>
      </c>
      <c r="D41" s="30">
        <f>IF(B41="","",Budget!$C$34)</f>
        <v/>
      </c>
      <c r="E41" s="31">
        <f>IF(B41="","",SUMIFS(Transactions!$D$5:$D$1504,Transactions!$C$5:$C$1504,B41,Transactions!$F$5:$F$1504,Lists!$C$1,Transactions!$G$5:$G$1504,Start!$C$6))</f>
        <v/>
      </c>
      <c r="F41" s="31">
        <f>IF(B41="","",IF(C41="Income",E41-D41,D41-E41))</f>
        <v/>
      </c>
      <c r="G41" s="32">
        <f>IF(OR(B41="",N(D41)=0),"",E41/D41)</f>
        <v/>
      </c>
      <c r="H41" s="33">
        <f>IF(B41="","",IF(C41="Income",IF(F41&gt;=0,"✔ Reached","▼ Below"),IF(F41&gt;=0,"✔ OK","⚠ Over")))</f>
        <v/>
      </c>
    </row>
    <row r="42">
      <c r="B42" s="28">
        <f>IF(Budget!$A$35="","",Budget!$A$35)</f>
        <v/>
      </c>
      <c r="C42" s="29">
        <f>IF(Budget!$B$35="","",Budget!$B$35)</f>
        <v/>
      </c>
      <c r="D42" s="30">
        <f>IF(B42="","",Budget!$C$35)</f>
        <v/>
      </c>
      <c r="E42" s="31">
        <f>IF(B42="","",SUMIFS(Transactions!$D$5:$D$1504,Transactions!$C$5:$C$1504,B42,Transactions!$F$5:$F$1504,Lists!$C$1,Transactions!$G$5:$G$1504,Start!$C$6))</f>
        <v/>
      </c>
      <c r="F42" s="31">
        <f>IF(B42="","",IF(C42="Income",E42-D42,D42-E42))</f>
        <v/>
      </c>
      <c r="G42" s="32">
        <f>IF(OR(B42="",N(D42)=0),"",E42/D42)</f>
        <v/>
      </c>
      <c r="H42" s="33">
        <f>IF(B42="","",IF(C42="Income",IF(F42&gt;=0,"✔ Reached","▼ Below"),IF(F42&gt;=0,"✔ OK","⚠ Over")))</f>
        <v/>
      </c>
    </row>
    <row r="43">
      <c r="B43" s="28">
        <f>IF(Budget!$A$36="","",Budget!$A$36)</f>
        <v/>
      </c>
      <c r="C43" s="29">
        <f>IF(Budget!$B$36="","",Budget!$B$36)</f>
        <v/>
      </c>
      <c r="D43" s="30">
        <f>IF(B43="","",Budget!$C$36)</f>
        <v/>
      </c>
      <c r="E43" s="31">
        <f>IF(B43="","",SUMIFS(Transactions!$D$5:$D$1504,Transactions!$C$5:$C$1504,B43,Transactions!$F$5:$F$1504,Lists!$C$1,Transactions!$G$5:$G$1504,Start!$C$6))</f>
        <v/>
      </c>
      <c r="F43" s="31">
        <f>IF(B43="","",IF(C43="Income",E43-D43,D43-E43))</f>
        <v/>
      </c>
      <c r="G43" s="32">
        <f>IF(OR(B43="",N(D43)=0),"",E43/D43)</f>
        <v/>
      </c>
      <c r="H43" s="33">
        <f>IF(B43="","",IF(C43="Income",IF(F43&gt;=0,"✔ Reached","▼ Below"),IF(F43&gt;=0,"✔ OK","⚠ Over")))</f>
        <v/>
      </c>
    </row>
    <row r="44">
      <c r="B44" s="28">
        <f>IF(Budget!$A$37="","",Budget!$A$37)</f>
        <v/>
      </c>
      <c r="C44" s="29">
        <f>IF(Budget!$B$37="","",Budget!$B$37)</f>
        <v/>
      </c>
      <c r="D44" s="30">
        <f>IF(B44="","",Budget!$C$37)</f>
        <v/>
      </c>
      <c r="E44" s="31">
        <f>IF(B44="","",SUMIFS(Transactions!$D$5:$D$1504,Transactions!$C$5:$C$1504,B44,Transactions!$F$5:$F$1504,Lists!$C$1,Transactions!$G$5:$G$1504,Start!$C$6))</f>
        <v/>
      </c>
      <c r="F44" s="31">
        <f>IF(B44="","",IF(C44="Income",E44-D44,D44-E44))</f>
        <v/>
      </c>
      <c r="G44" s="32">
        <f>IF(OR(B44="",N(D44)=0),"",E44/D44)</f>
        <v/>
      </c>
      <c r="H44" s="33">
        <f>IF(B44="","",IF(C44="Income",IF(F44&gt;=0,"✔ Reached","▼ Below"),IF(F44&gt;=0,"✔ OK","⚠ Over")))</f>
        <v/>
      </c>
    </row>
    <row r="45">
      <c r="B45" s="28">
        <f>IF(Budget!$A$38="","",Budget!$A$38)</f>
        <v/>
      </c>
      <c r="C45" s="29">
        <f>IF(Budget!$B$38="","",Budget!$B$38)</f>
        <v/>
      </c>
      <c r="D45" s="30">
        <f>IF(B45="","",Budget!$C$38)</f>
        <v/>
      </c>
      <c r="E45" s="31">
        <f>IF(B45="","",SUMIFS(Transactions!$D$5:$D$1504,Transactions!$C$5:$C$1504,B45,Transactions!$F$5:$F$1504,Lists!$C$1,Transactions!$G$5:$G$1504,Start!$C$6))</f>
        <v/>
      </c>
      <c r="F45" s="31">
        <f>IF(B45="","",IF(C45="Income",E45-D45,D45-E45))</f>
        <v/>
      </c>
      <c r="G45" s="32">
        <f>IF(OR(B45="",N(D45)=0),"",E45/D45)</f>
        <v/>
      </c>
      <c r="H45" s="33">
        <f>IF(B45="","",IF(C45="Income",IF(F45&gt;=0,"✔ Reached","▼ Below"),IF(F45&gt;=0,"✔ OK","⚠ Over")))</f>
        <v/>
      </c>
    </row>
    <row r="46">
      <c r="B46" s="28">
        <f>IF(Budget!$A$39="","",Budget!$A$39)</f>
        <v/>
      </c>
      <c r="C46" s="29">
        <f>IF(Budget!$B$39="","",Budget!$B$39)</f>
        <v/>
      </c>
      <c r="D46" s="30">
        <f>IF(B46="","",Budget!$C$39)</f>
        <v/>
      </c>
      <c r="E46" s="31">
        <f>IF(B46="","",SUMIFS(Transactions!$D$5:$D$1504,Transactions!$C$5:$C$1504,B46,Transactions!$F$5:$F$1504,Lists!$C$1,Transactions!$G$5:$G$1504,Start!$C$6))</f>
        <v/>
      </c>
      <c r="F46" s="31">
        <f>IF(B46="","",IF(C46="Income",E46-D46,D46-E46))</f>
        <v/>
      </c>
      <c r="G46" s="32">
        <f>IF(OR(B46="",N(D46)=0),"",E46/D46)</f>
        <v/>
      </c>
      <c r="H46" s="33">
        <f>IF(B46="","",IF(C46="Income",IF(F46&gt;=0,"✔ Reached","▼ Below"),IF(F46&gt;=0,"✔ OK","⚠ Over")))</f>
        <v/>
      </c>
    </row>
    <row r="47">
      <c r="B47" s="28">
        <f>IF(Budget!$A$40="","",Budget!$A$40)</f>
        <v/>
      </c>
      <c r="C47" s="29">
        <f>IF(Budget!$B$40="","",Budget!$B$40)</f>
        <v/>
      </c>
      <c r="D47" s="30">
        <f>IF(B47="","",Budget!$C$40)</f>
        <v/>
      </c>
      <c r="E47" s="31">
        <f>IF(B47="","",SUMIFS(Transactions!$D$5:$D$1504,Transactions!$C$5:$C$1504,B47,Transactions!$F$5:$F$1504,Lists!$C$1,Transactions!$G$5:$G$1504,Start!$C$6))</f>
        <v/>
      </c>
      <c r="F47" s="31">
        <f>IF(B47="","",IF(C47="Income",E47-D47,D47-E47))</f>
        <v/>
      </c>
      <c r="G47" s="32">
        <f>IF(OR(B47="",N(D47)=0),"",E47/D47)</f>
        <v/>
      </c>
      <c r="H47" s="33">
        <f>IF(B47="","",IF(C47="Income",IF(F47&gt;=0,"✔ Reached","▼ Below"),IF(F47&gt;=0,"✔ OK","⚠ Over")))</f>
        <v/>
      </c>
    </row>
    <row r="48">
      <c r="B48" s="28">
        <f>IF(Budget!$A$41="","",Budget!$A$41)</f>
        <v/>
      </c>
      <c r="C48" s="29">
        <f>IF(Budget!$B$41="","",Budget!$B$41)</f>
        <v/>
      </c>
      <c r="D48" s="30">
        <f>IF(B48="","",Budget!$C$41)</f>
        <v/>
      </c>
      <c r="E48" s="31">
        <f>IF(B48="","",SUMIFS(Transactions!$D$5:$D$1504,Transactions!$C$5:$C$1504,B48,Transactions!$F$5:$F$1504,Lists!$C$1,Transactions!$G$5:$G$1504,Start!$C$6))</f>
        <v/>
      </c>
      <c r="F48" s="31">
        <f>IF(B48="","",IF(C48="Income",E48-D48,D48-E48))</f>
        <v/>
      </c>
      <c r="G48" s="32">
        <f>IF(OR(B48="",N(D48)=0),"",E48/D48)</f>
        <v/>
      </c>
      <c r="H48" s="33">
        <f>IF(B48="","",IF(C48="Income",IF(F48&gt;=0,"✔ Reached","▼ Below"),IF(F48&gt;=0,"✔ OK","⚠ Over")))</f>
        <v/>
      </c>
    </row>
    <row r="49">
      <c r="B49" s="28">
        <f>IF(Budget!$A$42="","",Budget!$A$42)</f>
        <v/>
      </c>
      <c r="C49" s="29">
        <f>IF(Budget!$B$42="","",Budget!$B$42)</f>
        <v/>
      </c>
      <c r="D49" s="30">
        <f>IF(B49="","",Budget!$C$42)</f>
        <v/>
      </c>
      <c r="E49" s="31">
        <f>IF(B49="","",SUMIFS(Transactions!$D$5:$D$1504,Transactions!$C$5:$C$1504,B49,Transactions!$F$5:$F$1504,Lists!$C$1,Transactions!$G$5:$G$1504,Start!$C$6))</f>
        <v/>
      </c>
      <c r="F49" s="31">
        <f>IF(B49="","",IF(C49="Income",E49-D49,D49-E49))</f>
        <v/>
      </c>
      <c r="G49" s="32">
        <f>IF(OR(B49="",N(D49)=0),"",E49/D49)</f>
        <v/>
      </c>
      <c r="H49" s="33">
        <f>IF(B49="","",IF(C49="Income",IF(F49&gt;=0,"✔ Reached","▼ Below"),IF(F49&gt;=0,"✔ OK","⚠ Over")))</f>
        <v/>
      </c>
    </row>
    <row r="50">
      <c r="B50" s="28">
        <f>IF(Budget!$A$43="","",Budget!$A$43)</f>
        <v/>
      </c>
      <c r="C50" s="29">
        <f>IF(Budget!$B$43="","",Budget!$B$43)</f>
        <v/>
      </c>
      <c r="D50" s="30">
        <f>IF(B50="","",Budget!$C$43)</f>
        <v/>
      </c>
      <c r="E50" s="31">
        <f>IF(B50="","",SUMIFS(Transactions!$D$5:$D$1504,Transactions!$C$5:$C$1504,B50,Transactions!$F$5:$F$1504,Lists!$C$1,Transactions!$G$5:$G$1504,Start!$C$6))</f>
        <v/>
      </c>
      <c r="F50" s="31">
        <f>IF(B50="","",IF(C50="Income",E50-D50,D50-E50))</f>
        <v/>
      </c>
      <c r="G50" s="32">
        <f>IF(OR(B50="",N(D50)=0),"",E50/D50)</f>
        <v/>
      </c>
      <c r="H50" s="33">
        <f>IF(B50="","",IF(C50="Income",IF(F50&gt;=0,"✔ Reached","▼ Below"),IF(F50&gt;=0,"✔ OK","⚠ Over")))</f>
        <v/>
      </c>
    </row>
    <row r="51">
      <c r="B51" s="28">
        <f>IF(Budget!$A$44="","",Budget!$A$44)</f>
        <v/>
      </c>
      <c r="C51" s="29">
        <f>IF(Budget!$B$44="","",Budget!$B$44)</f>
        <v/>
      </c>
      <c r="D51" s="30">
        <f>IF(B51="","",Budget!$C$44)</f>
        <v/>
      </c>
      <c r="E51" s="31">
        <f>IF(B51="","",SUMIFS(Transactions!$D$5:$D$1504,Transactions!$C$5:$C$1504,B51,Transactions!$F$5:$F$1504,Lists!$C$1,Transactions!$G$5:$G$1504,Start!$C$6))</f>
        <v/>
      </c>
      <c r="F51" s="31">
        <f>IF(B51="","",IF(C51="Income",E51-D51,D51-E51))</f>
        <v/>
      </c>
      <c r="G51" s="32">
        <f>IF(OR(B51="",N(D51)=0),"",E51/D51)</f>
        <v/>
      </c>
      <c r="H51" s="33">
        <f>IF(B51="","",IF(C51="Income",IF(F51&gt;=0,"✔ Reached","▼ Below"),IF(F51&gt;=0,"✔ OK","⚠ Over")))</f>
        <v/>
      </c>
    </row>
    <row r="52">
      <c r="B52" s="28">
        <f>IF(Budget!$A$45="","",Budget!$A$45)</f>
        <v/>
      </c>
      <c r="C52" s="29">
        <f>IF(Budget!$B$45="","",Budget!$B$45)</f>
        <v/>
      </c>
      <c r="D52" s="30">
        <f>IF(B52="","",Budget!$C$45)</f>
        <v/>
      </c>
      <c r="E52" s="31">
        <f>IF(B52="","",SUMIFS(Transactions!$D$5:$D$1504,Transactions!$C$5:$C$1504,B52,Transactions!$F$5:$F$1504,Lists!$C$1,Transactions!$G$5:$G$1504,Start!$C$6))</f>
        <v/>
      </c>
      <c r="F52" s="31">
        <f>IF(B52="","",IF(C52="Income",E52-D52,D52-E52))</f>
        <v/>
      </c>
      <c r="G52" s="32">
        <f>IF(OR(B52="",N(D52)=0),"",E52/D52)</f>
        <v/>
      </c>
      <c r="H52" s="33">
        <f>IF(B52="","",IF(C52="Income",IF(F52&gt;=0,"✔ Reached","▼ Below"),IF(F52&gt;=0,"✔ OK","⚠ Over")))</f>
        <v/>
      </c>
    </row>
  </sheetData>
  <mergeCells count="10">
    <mergeCell ref="B8"/>
    <mergeCell ref="C7:D7"/>
    <mergeCell ref="G7:H7"/>
    <mergeCell ref="E7:F7"/>
    <mergeCell ref="B7"/>
    <mergeCell ref="C5:D5"/>
    <mergeCell ref="G8:H8"/>
    <mergeCell ref="E8:F8"/>
    <mergeCell ref="C8:D8"/>
    <mergeCell ref="D10:F10"/>
  </mergeCells>
  <conditionalFormatting sqref="G10">
    <cfRule type="cellIs" priority="1" operator="greaterThan" dxfId="0">
      <formula>1</formula>
    </cfRule>
  </conditionalFormatting>
  <conditionalFormatting sqref="C10">
    <cfRule type="cellIs" priority="2" operator="greaterThanOrEqual" dxfId="1">
      <formula>0.1</formula>
    </cfRule>
  </conditionalFormatting>
  <conditionalFormatting sqref="F13:F52">
    <cfRule type="expression" priority="3" dxfId="0">
      <formula>AND($B13&lt;&gt;"",$F13&lt;0)</formula>
    </cfRule>
    <cfRule type="expression" priority="4" dxfId="2">
      <formula>AND($B13&lt;&gt;"",$F13&gt;0)</formula>
    </cfRule>
  </conditionalFormatting>
  <conditionalFormatting sqref="H13:H52">
    <cfRule type="expression" priority="5" dxfId="3">
      <formula>LEFT($H13,1)="⚠"</formula>
    </cfRule>
    <cfRule type="expression" priority="6" dxfId="1">
      <formula>LEFT($H13,1)="✔"</formula>
    </cfRule>
  </conditionalFormatting>
  <conditionalFormatting sqref="G13:G52">
    <cfRule type="dataBar" priority="7">
      <dataBar>
        <cfvo type="num" val="0"/>
        <cfvo type="num" val="1"/>
        <color rgb="002A9D8F"/>
      </dataBar>
    </cfRule>
  </conditionalFormatting>
  <dataValidations count="1">
    <dataValidation sqref="C5" showDropDown="0" showInputMessage="0" showErrorMessage="0" allowBlank="0" type="list">
      <formula1>=Mois</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tabColor rgb="009CC5BF"/>
    <outlinePr summaryBelow="1" summaryRight="1"/>
    <pageSetUpPr/>
  </sheetPr>
  <dimension ref="A1:G1504"/>
  <sheetViews>
    <sheetView showGridLines="0" workbookViewId="0">
      <pane ySplit="4" topLeftCell="A5" activePane="bottomLeft" state="frozen"/>
      <selection pane="bottomLeft" activeCell="A1" sqref="A1"/>
    </sheetView>
  </sheetViews>
  <sheetFormatPr baseColWidth="8" defaultRowHeight="15"/>
  <cols>
    <col width="13" customWidth="1" min="1" max="1"/>
    <col width="34" customWidth="1" min="2" max="2"/>
    <col width="26" customWidth="1" min="3" max="3"/>
    <col width="14" customWidth="1" min="4" max="4"/>
    <col width="12" customWidth="1" min="5" max="5"/>
    <col width="8" customWidth="1" min="6" max="6"/>
    <col width="8" customWidth="1" min="7" max="7"/>
  </cols>
  <sheetData>
    <row r="1"/>
    <row r="2">
      <c r="A2" s="1" t="inlineStr">
        <is>
          <t>🧾 Transactions</t>
        </is>
      </c>
      <c r="B2" s="1" t="n"/>
    </row>
    <row r="3">
      <c r="A3" s="2" t="inlineStr">
        <is>
          <t>One row per transaction. Amounts are always positive: the type comes from the category.</t>
        </is>
      </c>
      <c r="B3" s="2" t="n"/>
    </row>
    <row r="4" ht="30" customHeight="1">
      <c r="A4" s="27" t="inlineStr">
        <is>
          <t>Date</t>
        </is>
      </c>
      <c r="B4" s="27" t="inlineStr">
        <is>
          <t>Description</t>
        </is>
      </c>
      <c r="C4" s="27" t="inlineStr">
        <is>
          <t>Category</t>
        </is>
      </c>
      <c r="D4" s="27" t="inlineStr">
        <is>
          <t>Amount</t>
        </is>
      </c>
      <c r="E4" s="27" t="inlineStr">
        <is>
          <t>Type</t>
        </is>
      </c>
      <c r="F4" s="27" t="inlineStr">
        <is>
          <t>Month</t>
        </is>
      </c>
      <c r="G4" s="27" t="inlineStr">
        <is>
          <t>Year</t>
        </is>
      </c>
    </row>
    <row r="5">
      <c r="A5" s="34" t="n">
        <v>46266</v>
      </c>
      <c r="B5" s="35" t="inlineStr">
        <is>
          <t>Salary payment</t>
        </is>
      </c>
      <c r="C5" s="35" t="inlineStr">
        <is>
          <t>Salary</t>
        </is>
      </c>
      <c r="D5" s="36" t="n">
        <v>2100</v>
      </c>
      <c r="E5" s="37">
        <f>IF(C5="","",IFERROR(INDEX(Budget!$B$6:$B$45,MATCH(C5,Budget!$A$6:$A$45,0)),"Unknown"))</f>
        <v/>
      </c>
      <c r="F5" s="37">
        <f>IF(A5="","",MONTH(A5))</f>
        <v/>
      </c>
      <c r="G5" s="37">
        <f>IF(A5="","",YEAR(A5))</f>
        <v/>
      </c>
    </row>
    <row r="6">
      <c r="A6" s="34" t="n">
        <v>46267</v>
      </c>
      <c r="B6" s="35" t="inlineStr">
        <is>
          <t>September rent</t>
        </is>
      </c>
      <c r="C6" s="35" t="inlineStr">
        <is>
          <t>Rent / mortgage</t>
        </is>
      </c>
      <c r="D6" s="36" t="n">
        <v>650</v>
      </c>
      <c r="E6" s="37">
        <f>IF(C6="","",IFERROR(INDEX(Budget!$B$6:$B$45,MATCH(C6,Budget!$A$6:$A$45,0)),"Unknown"))</f>
        <v/>
      </c>
      <c r="F6" s="37">
        <f>IF(A6="","",MONTH(A6))</f>
        <v/>
      </c>
      <c r="G6" s="37">
        <f>IF(A6="","",YEAR(A6))</f>
        <v/>
      </c>
    </row>
    <row r="7">
      <c r="A7" s="34" t="n">
        <v>46269</v>
      </c>
      <c r="B7" s="35" t="inlineStr">
        <is>
          <t>Supermarket</t>
        </is>
      </c>
      <c r="C7" s="35" t="inlineStr">
        <is>
          <t>Groceries</t>
        </is>
      </c>
      <c r="D7" s="36" t="n">
        <v>86.40000000000001</v>
      </c>
      <c r="E7" s="37">
        <f>IF(C7="","",IFERROR(INDEX(Budget!$B$6:$B$45,MATCH(C7,Budget!$A$6:$A$45,0)),"Unknown"))</f>
        <v/>
      </c>
      <c r="F7" s="37">
        <f>IF(A7="","",MONTH(A7))</f>
        <v/>
      </c>
      <c r="G7" s="37">
        <f>IF(A7="","",YEAR(A7))</f>
        <v/>
      </c>
    </row>
    <row r="8">
      <c r="A8" s="34" t="n">
        <v>46273</v>
      </c>
      <c r="B8" s="35" t="inlineStr">
        <is>
          <t>Fuel</t>
        </is>
      </c>
      <c r="C8" s="35" t="inlineStr">
        <is>
          <t>Transport / fuel</t>
        </is>
      </c>
      <c r="D8" s="36" t="n">
        <v>62.1</v>
      </c>
      <c r="E8" s="37">
        <f>IF(C8="","",IFERROR(INDEX(Budget!$B$6:$B$45,MATCH(C8,Budget!$A$6:$A$45,0)),"Unknown"))</f>
        <v/>
      </c>
      <c r="F8" s="37">
        <f>IF(A8="","",MONTH(A8))</f>
        <v/>
      </c>
      <c r="G8" s="37">
        <f>IF(A8="","",YEAR(A8))</f>
        <v/>
      </c>
    </row>
    <row r="9">
      <c r="A9" s="34" t="n">
        <v>46275</v>
      </c>
      <c r="B9" s="35" t="inlineStr">
        <is>
          <t>Netflix + Spotify</t>
        </is>
      </c>
      <c r="C9" s="35" t="inlineStr">
        <is>
          <t>Subscriptions</t>
        </is>
      </c>
      <c r="D9" s="36" t="n">
        <v>29.98</v>
      </c>
      <c r="E9" s="37">
        <f>IF(C9="","",IFERROR(INDEX(Budget!$B$6:$B$45,MATCH(C9,Budget!$A$6:$A$45,0)),"Unknown"))</f>
        <v/>
      </c>
      <c r="F9" s="37">
        <f>IF(A9="","",MONTH(A9))</f>
        <v/>
      </c>
      <c r="G9" s="37">
        <f>IF(A9="","",YEAR(A9))</f>
        <v/>
      </c>
    </row>
    <row r="10">
      <c r="A10" s="34" t="n">
        <v>46277</v>
      </c>
      <c r="B10" s="35" t="inlineStr">
        <is>
          <t>Dinner with friends</t>
        </is>
      </c>
      <c r="C10" s="35" t="inlineStr">
        <is>
          <t>Eating out / delivery</t>
        </is>
      </c>
      <c r="D10" s="36" t="n">
        <v>34.5</v>
      </c>
      <c r="E10" s="37">
        <f>IF(C10="","",IFERROR(INDEX(Budget!$B$6:$B$45,MATCH(C10,Budget!$A$6:$A$45,0)),"Unknown"))</f>
        <v/>
      </c>
      <c r="F10" s="37">
        <f>IF(A10="","",MONTH(A10))</f>
        <v/>
      </c>
      <c r="G10" s="37">
        <f>IF(A10="","",YEAR(A10))</f>
        <v/>
      </c>
    </row>
    <row r="11">
      <c r="A11" s="34" t="n">
        <v>46280</v>
      </c>
      <c r="B11" s="35" t="inlineStr">
        <is>
          <t>Supermarket</t>
        </is>
      </c>
      <c r="C11" s="35" t="inlineStr">
        <is>
          <t>Groceries</t>
        </is>
      </c>
      <c r="D11" s="36" t="n">
        <v>112.75</v>
      </c>
      <c r="E11" s="37">
        <f>IF(C11="","",IFERROR(INDEX(Budget!$B$6:$B$45,MATCH(C11,Budget!$A$6:$A$45,0)),"Unknown"))</f>
        <v/>
      </c>
      <c r="F11" s="37">
        <f>IF(A11="","",MONTH(A11))</f>
        <v/>
      </c>
      <c r="G11" s="37">
        <f>IF(A11="","",YEAR(A11))</f>
        <v/>
      </c>
    </row>
    <row r="12">
      <c r="A12" s="34" t="n">
        <v>46283</v>
      </c>
      <c r="B12" s="35" t="inlineStr">
        <is>
          <t>Energy bill</t>
        </is>
      </c>
      <c r="C12" s="35" t="inlineStr">
        <is>
          <t>Electricity / gas</t>
        </is>
      </c>
      <c r="D12" s="36" t="n">
        <v>68</v>
      </c>
      <c r="E12" s="37">
        <f>IF(C12="","",IFERROR(INDEX(Budget!$B$6:$B$45,MATCH(C12,Budget!$A$6:$A$45,0)),"Unknown"))</f>
        <v/>
      </c>
      <c r="F12" s="37">
        <f>IF(A12="","",MONTH(A12))</f>
        <v/>
      </c>
      <c r="G12" s="37">
        <f>IF(A12="","",YEAR(A12))</f>
        <v/>
      </c>
    </row>
    <row r="13">
      <c r="A13" s="34" t="n">
        <v>46285</v>
      </c>
      <c r="B13" s="35" t="inlineStr">
        <is>
          <t>Transfer to savings</t>
        </is>
      </c>
      <c r="C13" s="35" t="inlineStr">
        <is>
          <t>Savings account</t>
        </is>
      </c>
      <c r="D13" s="36" t="n">
        <v>200</v>
      </c>
      <c r="E13" s="37">
        <f>IF(C13="","",IFERROR(INDEX(Budget!$B$6:$B$45,MATCH(C13,Budget!$A$6:$A$45,0)),"Unknown"))</f>
        <v/>
      </c>
      <c r="F13" s="37">
        <f>IF(A13="","",MONTH(A13))</f>
        <v/>
      </c>
      <c r="G13" s="37">
        <f>IF(A13="","",YEAR(A13))</f>
        <v/>
      </c>
    </row>
    <row r="14">
      <c r="A14" s="34" t="n">
        <v>46287</v>
      </c>
      <c r="B14" s="35" t="inlineStr">
        <is>
          <t>Car loan payment</t>
        </is>
      </c>
      <c r="C14" s="35" t="inlineStr">
        <is>
          <t>Debt repayments</t>
        </is>
      </c>
      <c r="D14" s="36" t="n">
        <v>220</v>
      </c>
      <c r="E14" s="37">
        <f>IF(C14="","",IFERROR(INDEX(Budget!$B$6:$B$45,MATCH(C14,Budget!$A$6:$A$45,0)),"Unknown"))</f>
        <v/>
      </c>
      <c r="F14" s="37">
        <f>IF(A14="","",MONTH(A14))</f>
        <v/>
      </c>
      <c r="G14" s="37">
        <f>IF(A14="","",YEAR(A14))</f>
        <v/>
      </c>
    </row>
    <row r="15">
      <c r="A15" s="34" t="n">
        <v>46290</v>
      </c>
      <c r="B15" s="35" t="inlineStr">
        <is>
          <t>Sold on Vinted</t>
        </is>
      </c>
      <c r="C15" s="35" t="inlineStr">
        <is>
          <t>Other income</t>
        </is>
      </c>
      <c r="D15" s="36" t="n">
        <v>45</v>
      </c>
      <c r="E15" s="37">
        <f>IF(C15="","",IFERROR(INDEX(Budget!$B$6:$B$45,MATCH(C15,Budget!$A$6:$A$45,0)),"Unknown"))</f>
        <v/>
      </c>
      <c r="F15" s="37">
        <f>IF(A15="","",MONTH(A15))</f>
        <v/>
      </c>
      <c r="G15" s="37">
        <f>IF(A15="","",YEAR(A15))</f>
        <v/>
      </c>
    </row>
    <row r="16">
      <c r="A16" s="34" t="n">
        <v>46292</v>
      </c>
      <c r="B16" s="35" t="inlineStr">
        <is>
          <t>Supermarket</t>
        </is>
      </c>
      <c r="C16" s="35" t="inlineStr">
        <is>
          <t>Groceries</t>
        </is>
      </c>
      <c r="D16" s="36" t="n">
        <v>98.2</v>
      </c>
      <c r="E16" s="37">
        <f>IF(C16="","",IFERROR(INDEX(Budget!$B$6:$B$45,MATCH(C16,Budget!$A$6:$A$45,0)),"Unknown"))</f>
        <v/>
      </c>
      <c r="F16" s="37">
        <f>IF(A16="","",MONTH(A16))</f>
        <v/>
      </c>
      <c r="G16" s="37">
        <f>IF(A16="","",YEAR(A16))</f>
        <v/>
      </c>
    </row>
    <row r="17">
      <c r="A17" s="34" t="n">
        <v>46296</v>
      </c>
      <c r="B17" s="35" t="inlineStr">
        <is>
          <t>Salary payment</t>
        </is>
      </c>
      <c r="C17" s="35" t="inlineStr">
        <is>
          <t>Salary</t>
        </is>
      </c>
      <c r="D17" s="36" t="n">
        <v>2100</v>
      </c>
      <c r="E17" s="37">
        <f>IF(C17="","",IFERROR(INDEX(Budget!$B$6:$B$45,MATCH(C17,Budget!$A$6:$A$45,0)),"Unknown"))</f>
        <v/>
      </c>
      <c r="F17" s="37">
        <f>IF(A17="","",MONTH(A17))</f>
        <v/>
      </c>
      <c r="G17" s="37">
        <f>IF(A17="","",YEAR(A17))</f>
        <v/>
      </c>
    </row>
    <row r="18">
      <c r="A18" s="34" t="n">
        <v>46297</v>
      </c>
      <c r="B18" s="35" t="inlineStr">
        <is>
          <t>October rent</t>
        </is>
      </c>
      <c r="C18" s="35" t="inlineStr">
        <is>
          <t>Rent / mortgage</t>
        </is>
      </c>
      <c r="D18" s="36" t="n">
        <v>650</v>
      </c>
      <c r="E18" s="37">
        <f>IF(C18="","",IFERROR(INDEX(Budget!$B$6:$B$45,MATCH(C18,Budget!$A$6:$A$45,0)),"Unknown"))</f>
        <v/>
      </c>
      <c r="F18" s="37">
        <f>IF(A18="","",MONTH(A18))</f>
        <v/>
      </c>
      <c r="G18" s="37">
        <f>IF(A18="","",YEAR(A18))</f>
        <v/>
      </c>
    </row>
    <row r="19">
      <c r="A19" s="34" t="n">
        <v>46298</v>
      </c>
      <c r="B19" s="35" t="inlineStr">
        <is>
          <t>Supermarket</t>
        </is>
      </c>
      <c r="C19" s="35" t="inlineStr">
        <is>
          <t>Groceries</t>
        </is>
      </c>
      <c r="D19" s="36" t="n">
        <v>124.3</v>
      </c>
      <c r="E19" s="37">
        <f>IF(C19="","",IFERROR(INDEX(Budget!$B$6:$B$45,MATCH(C19,Budget!$A$6:$A$45,0)),"Unknown"))</f>
        <v/>
      </c>
      <c r="F19" s="37">
        <f>IF(A19="","",MONTH(A19))</f>
        <v/>
      </c>
      <c r="G19" s="37">
        <f>IF(A19="","",YEAR(A19))</f>
        <v/>
      </c>
    </row>
    <row r="20">
      <c r="A20" s="34" t="n">
        <v>46298</v>
      </c>
      <c r="B20" s="35" t="inlineStr">
        <is>
          <t>Broadband + phone plan</t>
        </is>
      </c>
      <c r="C20" s="35" t="inlineStr">
        <is>
          <t>Internet / phone</t>
        </is>
      </c>
      <c r="D20" s="36" t="n">
        <v>34.98</v>
      </c>
      <c r="E20" s="37">
        <f>IF(C20="","",IFERROR(INDEX(Budget!$B$6:$B$45,MATCH(C20,Budget!$A$6:$A$45,0)),"Unknown"))</f>
        <v/>
      </c>
      <c r="F20" s="37">
        <f>IF(A20="","",MONTH(A20))</f>
        <v/>
      </c>
      <c r="G20" s="37">
        <f>IF(A20="","",YEAR(A20))</f>
        <v/>
      </c>
    </row>
    <row r="21">
      <c r="A21" s="34" t="n">
        <v>46299</v>
      </c>
      <c r="B21" s="35" t="inlineStr">
        <is>
          <t>Uber Eats</t>
        </is>
      </c>
      <c r="C21" s="35" t="inlineStr">
        <is>
          <t>Eating out / delivery</t>
        </is>
      </c>
      <c r="D21" s="36" t="n">
        <v>27.9</v>
      </c>
      <c r="E21" s="37">
        <f>IF(C21="","",IFERROR(INDEX(Budget!$B$6:$B$45,MATCH(C21,Budget!$A$6:$A$45,0)),"Unknown"))</f>
        <v/>
      </c>
      <c r="F21" s="37">
        <f>IF(A21="","",MONTH(A21))</f>
        <v/>
      </c>
      <c r="G21" s="37">
        <f>IF(A21="","",YEAR(A21))</f>
        <v/>
      </c>
    </row>
    <row r="22">
      <c r="A22" s="34" t="n">
        <v>46300</v>
      </c>
      <c r="B22" s="35" t="inlineStr">
        <is>
          <t>Cinema</t>
        </is>
      </c>
      <c r="C22" s="35" t="inlineStr">
        <is>
          <t>Leisure / going out</t>
        </is>
      </c>
      <c r="D22" s="36" t="n">
        <v>23</v>
      </c>
      <c r="E22" s="37">
        <f>IF(C22="","",IFERROR(INDEX(Budget!$B$6:$B$45,MATCH(C22,Budget!$A$6:$A$45,0)),"Unknown"))</f>
        <v/>
      </c>
      <c r="F22" s="37">
        <f>IF(A22="","",MONTH(A22))</f>
        <v/>
      </c>
      <c r="G22" s="37">
        <f>IF(A22="","",YEAR(A22))</f>
        <v/>
      </c>
    </row>
    <row r="23">
      <c r="A23" s="34" t="n">
        <v>46300</v>
      </c>
      <c r="B23" s="35" t="inlineStr">
        <is>
          <t>Jumper + jeans</t>
        </is>
      </c>
      <c r="C23" s="35" t="inlineStr">
        <is>
          <t>Shopping / clothes</t>
        </is>
      </c>
      <c r="D23" s="36" t="n">
        <v>89.98999999999999</v>
      </c>
      <c r="E23" s="37">
        <f>IF(C23="","",IFERROR(INDEX(Budget!$B$6:$B$45,MATCH(C23,Budget!$A$6:$A$45,0)),"Unknown"))</f>
        <v/>
      </c>
      <c r="F23" s="37">
        <f>IF(A23="","",MONTH(A23))</f>
        <v/>
      </c>
      <c r="G23" s="37">
        <f>IF(A23="","",YEAR(A23))</f>
        <v/>
      </c>
    </row>
    <row r="24">
      <c r="A24" s="34" t="n">
        <v>46301</v>
      </c>
      <c r="B24" s="35" t="inlineStr">
        <is>
          <t>Pharmacy</t>
        </is>
      </c>
      <c r="C24" s="35" t="inlineStr">
        <is>
          <t>Health</t>
        </is>
      </c>
      <c r="D24" s="36" t="n">
        <v>14.6</v>
      </c>
      <c r="E24" s="37">
        <f>IF(C24="","",IFERROR(INDEX(Budget!$B$6:$B$45,MATCH(C24,Budget!$A$6:$A$45,0)),"Unknown"))</f>
        <v/>
      </c>
      <c r="F24" s="37">
        <f>IF(A24="","",MONTH(A24))</f>
        <v/>
      </c>
      <c r="G24" s="37">
        <f>IF(A24="","",YEAR(A24))</f>
        <v/>
      </c>
    </row>
    <row r="25">
      <c r="A25" s="34" t="n"/>
      <c r="B25" s="35" t="n"/>
      <c r="C25" s="35" t="n"/>
      <c r="D25" s="36" t="n"/>
      <c r="E25" s="37">
        <f>IF(C25="","",IFERROR(INDEX(Budget!$B$6:$B$45,MATCH(C25,Budget!$A$6:$A$45,0)),"Unknown"))</f>
        <v/>
      </c>
      <c r="F25" s="37">
        <f>IF(A25="","",MONTH(A25))</f>
        <v/>
      </c>
      <c r="G25" s="37">
        <f>IF(A25="","",YEAR(A25))</f>
        <v/>
      </c>
    </row>
    <row r="26">
      <c r="A26" s="34" t="n"/>
      <c r="B26" s="35" t="n"/>
      <c r="C26" s="35" t="n"/>
      <c r="D26" s="36" t="n"/>
      <c r="E26" s="37">
        <f>IF(C26="","",IFERROR(INDEX(Budget!$B$6:$B$45,MATCH(C26,Budget!$A$6:$A$45,0)),"Unknown"))</f>
        <v/>
      </c>
      <c r="F26" s="37">
        <f>IF(A26="","",MONTH(A26))</f>
        <v/>
      </c>
      <c r="G26" s="37">
        <f>IF(A26="","",YEAR(A26))</f>
        <v/>
      </c>
    </row>
    <row r="27">
      <c r="A27" s="34" t="n"/>
      <c r="B27" s="35" t="n"/>
      <c r="C27" s="35" t="n"/>
      <c r="D27" s="36" t="n"/>
      <c r="E27" s="37">
        <f>IF(C27="","",IFERROR(INDEX(Budget!$B$6:$B$45,MATCH(C27,Budget!$A$6:$A$45,0)),"Unknown"))</f>
        <v/>
      </c>
      <c r="F27" s="37">
        <f>IF(A27="","",MONTH(A27))</f>
        <v/>
      </c>
      <c r="G27" s="37">
        <f>IF(A27="","",YEAR(A27))</f>
        <v/>
      </c>
    </row>
    <row r="28">
      <c r="A28" s="34" t="n"/>
      <c r="B28" s="35" t="n"/>
      <c r="C28" s="35" t="n"/>
      <c r="D28" s="36" t="n"/>
      <c r="E28" s="37">
        <f>IF(C28="","",IFERROR(INDEX(Budget!$B$6:$B$45,MATCH(C28,Budget!$A$6:$A$45,0)),"Unknown"))</f>
        <v/>
      </c>
      <c r="F28" s="37">
        <f>IF(A28="","",MONTH(A28))</f>
        <v/>
      </c>
      <c r="G28" s="37">
        <f>IF(A28="","",YEAR(A28))</f>
        <v/>
      </c>
    </row>
    <row r="29">
      <c r="A29" s="34" t="n"/>
      <c r="B29" s="35" t="n"/>
      <c r="C29" s="35" t="n"/>
      <c r="D29" s="36" t="n"/>
      <c r="E29" s="37">
        <f>IF(C29="","",IFERROR(INDEX(Budget!$B$6:$B$45,MATCH(C29,Budget!$A$6:$A$45,0)),"Unknown"))</f>
        <v/>
      </c>
      <c r="F29" s="37">
        <f>IF(A29="","",MONTH(A29))</f>
        <v/>
      </c>
      <c r="G29" s="37">
        <f>IF(A29="","",YEAR(A29))</f>
        <v/>
      </c>
    </row>
    <row r="30">
      <c r="A30" s="34" t="n"/>
      <c r="B30" s="35" t="n"/>
      <c r="C30" s="35" t="n"/>
      <c r="D30" s="36" t="n"/>
      <c r="E30" s="37">
        <f>IF(C30="","",IFERROR(INDEX(Budget!$B$6:$B$45,MATCH(C30,Budget!$A$6:$A$45,0)),"Unknown"))</f>
        <v/>
      </c>
      <c r="F30" s="37">
        <f>IF(A30="","",MONTH(A30))</f>
        <v/>
      </c>
      <c r="G30" s="37">
        <f>IF(A30="","",YEAR(A30))</f>
        <v/>
      </c>
    </row>
    <row r="31">
      <c r="A31" s="34" t="n"/>
      <c r="B31" s="35" t="n"/>
      <c r="C31" s="35" t="n"/>
      <c r="D31" s="36" t="n"/>
      <c r="E31" s="37">
        <f>IF(C31="","",IFERROR(INDEX(Budget!$B$6:$B$45,MATCH(C31,Budget!$A$6:$A$45,0)),"Unknown"))</f>
        <v/>
      </c>
      <c r="F31" s="37">
        <f>IF(A31="","",MONTH(A31))</f>
        <v/>
      </c>
      <c r="G31" s="37">
        <f>IF(A31="","",YEAR(A31))</f>
        <v/>
      </c>
    </row>
    <row r="32">
      <c r="A32" s="34" t="n"/>
      <c r="B32" s="35" t="n"/>
      <c r="C32" s="35" t="n"/>
      <c r="D32" s="36" t="n"/>
      <c r="E32" s="37">
        <f>IF(C32="","",IFERROR(INDEX(Budget!$B$6:$B$45,MATCH(C32,Budget!$A$6:$A$45,0)),"Unknown"))</f>
        <v/>
      </c>
      <c r="F32" s="37">
        <f>IF(A32="","",MONTH(A32))</f>
        <v/>
      </c>
      <c r="G32" s="37">
        <f>IF(A32="","",YEAR(A32))</f>
        <v/>
      </c>
    </row>
    <row r="33">
      <c r="A33" s="34" t="n"/>
      <c r="B33" s="35" t="n"/>
      <c r="C33" s="35" t="n"/>
      <c r="D33" s="36" t="n"/>
      <c r="E33" s="37">
        <f>IF(C33="","",IFERROR(INDEX(Budget!$B$6:$B$45,MATCH(C33,Budget!$A$6:$A$45,0)),"Unknown"))</f>
        <v/>
      </c>
      <c r="F33" s="37">
        <f>IF(A33="","",MONTH(A33))</f>
        <v/>
      </c>
      <c r="G33" s="37">
        <f>IF(A33="","",YEAR(A33))</f>
        <v/>
      </c>
    </row>
    <row r="34">
      <c r="A34" s="34" t="n"/>
      <c r="B34" s="35" t="n"/>
      <c r="C34" s="35" t="n"/>
      <c r="D34" s="36" t="n"/>
      <c r="E34" s="37">
        <f>IF(C34="","",IFERROR(INDEX(Budget!$B$6:$B$45,MATCH(C34,Budget!$A$6:$A$45,0)),"Unknown"))</f>
        <v/>
      </c>
      <c r="F34" s="37">
        <f>IF(A34="","",MONTH(A34))</f>
        <v/>
      </c>
      <c r="G34" s="37">
        <f>IF(A34="","",YEAR(A34))</f>
        <v/>
      </c>
    </row>
    <row r="35">
      <c r="A35" s="34" t="n"/>
      <c r="B35" s="35" t="n"/>
      <c r="C35" s="35" t="n"/>
      <c r="D35" s="36" t="n"/>
      <c r="E35" s="37">
        <f>IF(C35="","",IFERROR(INDEX(Budget!$B$6:$B$45,MATCH(C35,Budget!$A$6:$A$45,0)),"Unknown"))</f>
        <v/>
      </c>
      <c r="F35" s="37">
        <f>IF(A35="","",MONTH(A35))</f>
        <v/>
      </c>
      <c r="G35" s="37">
        <f>IF(A35="","",YEAR(A35))</f>
        <v/>
      </c>
    </row>
    <row r="36">
      <c r="A36" s="34" t="n"/>
      <c r="B36" s="35" t="n"/>
      <c r="C36" s="35" t="n"/>
      <c r="D36" s="36" t="n"/>
      <c r="E36" s="37">
        <f>IF(C36="","",IFERROR(INDEX(Budget!$B$6:$B$45,MATCH(C36,Budget!$A$6:$A$45,0)),"Unknown"))</f>
        <v/>
      </c>
      <c r="F36" s="37">
        <f>IF(A36="","",MONTH(A36))</f>
        <v/>
      </c>
      <c r="G36" s="37">
        <f>IF(A36="","",YEAR(A36))</f>
        <v/>
      </c>
    </row>
    <row r="37">
      <c r="A37" s="34" t="n"/>
      <c r="B37" s="35" t="n"/>
      <c r="C37" s="35" t="n"/>
      <c r="D37" s="36" t="n"/>
      <c r="E37" s="37">
        <f>IF(C37="","",IFERROR(INDEX(Budget!$B$6:$B$45,MATCH(C37,Budget!$A$6:$A$45,0)),"Unknown"))</f>
        <v/>
      </c>
      <c r="F37" s="37">
        <f>IF(A37="","",MONTH(A37))</f>
        <v/>
      </c>
      <c r="G37" s="37">
        <f>IF(A37="","",YEAR(A37))</f>
        <v/>
      </c>
    </row>
    <row r="38">
      <c r="A38" s="34" t="n"/>
      <c r="B38" s="35" t="n"/>
      <c r="C38" s="35" t="n"/>
      <c r="D38" s="36" t="n"/>
      <c r="E38" s="37">
        <f>IF(C38="","",IFERROR(INDEX(Budget!$B$6:$B$45,MATCH(C38,Budget!$A$6:$A$45,0)),"Unknown"))</f>
        <v/>
      </c>
      <c r="F38" s="37">
        <f>IF(A38="","",MONTH(A38))</f>
        <v/>
      </c>
      <c r="G38" s="37">
        <f>IF(A38="","",YEAR(A38))</f>
        <v/>
      </c>
    </row>
    <row r="39">
      <c r="A39" s="34" t="n"/>
      <c r="B39" s="35" t="n"/>
      <c r="C39" s="35" t="n"/>
      <c r="D39" s="36" t="n"/>
      <c r="E39" s="37">
        <f>IF(C39="","",IFERROR(INDEX(Budget!$B$6:$B$45,MATCH(C39,Budget!$A$6:$A$45,0)),"Unknown"))</f>
        <v/>
      </c>
      <c r="F39" s="37">
        <f>IF(A39="","",MONTH(A39))</f>
        <v/>
      </c>
      <c r="G39" s="37">
        <f>IF(A39="","",YEAR(A39))</f>
        <v/>
      </c>
    </row>
    <row r="40">
      <c r="A40" s="34" t="n"/>
      <c r="B40" s="35" t="n"/>
      <c r="C40" s="35" t="n"/>
      <c r="D40" s="36" t="n"/>
      <c r="E40" s="37">
        <f>IF(C40="","",IFERROR(INDEX(Budget!$B$6:$B$45,MATCH(C40,Budget!$A$6:$A$45,0)),"Unknown"))</f>
        <v/>
      </c>
      <c r="F40" s="37">
        <f>IF(A40="","",MONTH(A40))</f>
        <v/>
      </c>
      <c r="G40" s="37">
        <f>IF(A40="","",YEAR(A40))</f>
        <v/>
      </c>
    </row>
    <row r="41">
      <c r="A41" s="34" t="n"/>
      <c r="B41" s="35" t="n"/>
      <c r="C41" s="35" t="n"/>
      <c r="D41" s="36" t="n"/>
      <c r="E41" s="37">
        <f>IF(C41="","",IFERROR(INDEX(Budget!$B$6:$B$45,MATCH(C41,Budget!$A$6:$A$45,0)),"Unknown"))</f>
        <v/>
      </c>
      <c r="F41" s="37">
        <f>IF(A41="","",MONTH(A41))</f>
        <v/>
      </c>
      <c r="G41" s="37">
        <f>IF(A41="","",YEAR(A41))</f>
        <v/>
      </c>
    </row>
    <row r="42">
      <c r="A42" s="34" t="n"/>
      <c r="B42" s="35" t="n"/>
      <c r="C42" s="35" t="n"/>
      <c r="D42" s="36" t="n"/>
      <c r="E42" s="37">
        <f>IF(C42="","",IFERROR(INDEX(Budget!$B$6:$B$45,MATCH(C42,Budget!$A$6:$A$45,0)),"Unknown"))</f>
        <v/>
      </c>
      <c r="F42" s="37">
        <f>IF(A42="","",MONTH(A42))</f>
        <v/>
      </c>
      <c r="G42" s="37">
        <f>IF(A42="","",YEAR(A42))</f>
        <v/>
      </c>
    </row>
    <row r="43">
      <c r="A43" s="34" t="n"/>
      <c r="B43" s="35" t="n"/>
      <c r="C43" s="35" t="n"/>
      <c r="D43" s="36" t="n"/>
      <c r="E43" s="37">
        <f>IF(C43="","",IFERROR(INDEX(Budget!$B$6:$B$45,MATCH(C43,Budget!$A$6:$A$45,0)),"Unknown"))</f>
        <v/>
      </c>
      <c r="F43" s="37">
        <f>IF(A43="","",MONTH(A43))</f>
        <v/>
      </c>
      <c r="G43" s="37">
        <f>IF(A43="","",YEAR(A43))</f>
        <v/>
      </c>
    </row>
    <row r="44">
      <c r="A44" s="34" t="n"/>
      <c r="B44" s="35" t="n"/>
      <c r="C44" s="35" t="n"/>
      <c r="D44" s="36" t="n"/>
      <c r="E44" s="37">
        <f>IF(C44="","",IFERROR(INDEX(Budget!$B$6:$B$45,MATCH(C44,Budget!$A$6:$A$45,0)),"Unknown"))</f>
        <v/>
      </c>
      <c r="F44" s="37">
        <f>IF(A44="","",MONTH(A44))</f>
        <v/>
      </c>
      <c r="G44" s="37">
        <f>IF(A44="","",YEAR(A44))</f>
        <v/>
      </c>
    </row>
    <row r="45">
      <c r="A45" s="34" t="n"/>
      <c r="B45" s="35" t="n"/>
      <c r="C45" s="35" t="n"/>
      <c r="D45" s="36" t="n"/>
      <c r="E45" s="37">
        <f>IF(C45="","",IFERROR(INDEX(Budget!$B$6:$B$45,MATCH(C45,Budget!$A$6:$A$45,0)),"Unknown"))</f>
        <v/>
      </c>
      <c r="F45" s="37">
        <f>IF(A45="","",MONTH(A45))</f>
        <v/>
      </c>
      <c r="G45" s="37">
        <f>IF(A45="","",YEAR(A45))</f>
        <v/>
      </c>
    </row>
    <row r="46">
      <c r="A46" s="34" t="n"/>
      <c r="B46" s="35" t="n"/>
      <c r="C46" s="35" t="n"/>
      <c r="D46" s="36" t="n"/>
      <c r="E46" s="37">
        <f>IF(C46="","",IFERROR(INDEX(Budget!$B$6:$B$45,MATCH(C46,Budget!$A$6:$A$45,0)),"Unknown"))</f>
        <v/>
      </c>
      <c r="F46" s="37">
        <f>IF(A46="","",MONTH(A46))</f>
        <v/>
      </c>
      <c r="G46" s="37">
        <f>IF(A46="","",YEAR(A46))</f>
        <v/>
      </c>
    </row>
    <row r="47">
      <c r="A47" s="34" t="n"/>
      <c r="B47" s="35" t="n"/>
      <c r="C47" s="35" t="n"/>
      <c r="D47" s="36" t="n"/>
      <c r="E47" s="37">
        <f>IF(C47="","",IFERROR(INDEX(Budget!$B$6:$B$45,MATCH(C47,Budget!$A$6:$A$45,0)),"Unknown"))</f>
        <v/>
      </c>
      <c r="F47" s="37">
        <f>IF(A47="","",MONTH(A47))</f>
        <v/>
      </c>
      <c r="G47" s="37">
        <f>IF(A47="","",YEAR(A47))</f>
        <v/>
      </c>
    </row>
    <row r="48">
      <c r="A48" s="34" t="n"/>
      <c r="B48" s="35" t="n"/>
      <c r="C48" s="35" t="n"/>
      <c r="D48" s="36" t="n"/>
      <c r="E48" s="37">
        <f>IF(C48="","",IFERROR(INDEX(Budget!$B$6:$B$45,MATCH(C48,Budget!$A$6:$A$45,0)),"Unknown"))</f>
        <v/>
      </c>
      <c r="F48" s="37">
        <f>IF(A48="","",MONTH(A48))</f>
        <v/>
      </c>
      <c r="G48" s="37">
        <f>IF(A48="","",YEAR(A48))</f>
        <v/>
      </c>
    </row>
    <row r="49">
      <c r="A49" s="34" t="n"/>
      <c r="B49" s="35" t="n"/>
      <c r="C49" s="35" t="n"/>
      <c r="D49" s="36" t="n"/>
      <c r="E49" s="37">
        <f>IF(C49="","",IFERROR(INDEX(Budget!$B$6:$B$45,MATCH(C49,Budget!$A$6:$A$45,0)),"Unknown"))</f>
        <v/>
      </c>
      <c r="F49" s="37">
        <f>IF(A49="","",MONTH(A49))</f>
        <v/>
      </c>
      <c r="G49" s="37">
        <f>IF(A49="","",YEAR(A49))</f>
        <v/>
      </c>
    </row>
    <row r="50">
      <c r="A50" s="34" t="n"/>
      <c r="B50" s="35" t="n"/>
      <c r="C50" s="35" t="n"/>
      <c r="D50" s="36" t="n"/>
      <c r="E50" s="37">
        <f>IF(C50="","",IFERROR(INDEX(Budget!$B$6:$B$45,MATCH(C50,Budget!$A$6:$A$45,0)),"Unknown"))</f>
        <v/>
      </c>
      <c r="F50" s="37">
        <f>IF(A50="","",MONTH(A50))</f>
        <v/>
      </c>
      <c r="G50" s="37">
        <f>IF(A50="","",YEAR(A50))</f>
        <v/>
      </c>
    </row>
    <row r="51">
      <c r="A51" s="34" t="n"/>
      <c r="B51" s="35" t="n"/>
      <c r="C51" s="35" t="n"/>
      <c r="D51" s="36" t="n"/>
      <c r="E51" s="37">
        <f>IF(C51="","",IFERROR(INDEX(Budget!$B$6:$B$45,MATCH(C51,Budget!$A$6:$A$45,0)),"Unknown"))</f>
        <v/>
      </c>
      <c r="F51" s="37">
        <f>IF(A51="","",MONTH(A51))</f>
        <v/>
      </c>
      <c r="G51" s="37">
        <f>IF(A51="","",YEAR(A51))</f>
        <v/>
      </c>
    </row>
    <row r="52">
      <c r="A52" s="34" t="n"/>
      <c r="B52" s="35" t="n"/>
      <c r="C52" s="35" t="n"/>
      <c r="D52" s="36" t="n"/>
      <c r="E52" s="37">
        <f>IF(C52="","",IFERROR(INDEX(Budget!$B$6:$B$45,MATCH(C52,Budget!$A$6:$A$45,0)),"Unknown"))</f>
        <v/>
      </c>
      <c r="F52" s="37">
        <f>IF(A52="","",MONTH(A52))</f>
        <v/>
      </c>
      <c r="G52" s="37">
        <f>IF(A52="","",YEAR(A52))</f>
        <v/>
      </c>
    </row>
    <row r="53">
      <c r="A53" s="34" t="n"/>
      <c r="B53" s="35" t="n"/>
      <c r="C53" s="35" t="n"/>
      <c r="D53" s="36" t="n"/>
      <c r="E53" s="37">
        <f>IF(C53="","",IFERROR(INDEX(Budget!$B$6:$B$45,MATCH(C53,Budget!$A$6:$A$45,0)),"Unknown"))</f>
        <v/>
      </c>
      <c r="F53" s="37">
        <f>IF(A53="","",MONTH(A53))</f>
        <v/>
      </c>
      <c r="G53" s="37">
        <f>IF(A53="","",YEAR(A53))</f>
        <v/>
      </c>
    </row>
    <row r="54">
      <c r="A54" s="34" t="n"/>
      <c r="B54" s="35" t="n"/>
      <c r="C54" s="35" t="n"/>
      <c r="D54" s="36" t="n"/>
      <c r="E54" s="37">
        <f>IF(C54="","",IFERROR(INDEX(Budget!$B$6:$B$45,MATCH(C54,Budget!$A$6:$A$45,0)),"Unknown"))</f>
        <v/>
      </c>
      <c r="F54" s="37">
        <f>IF(A54="","",MONTH(A54))</f>
        <v/>
      </c>
      <c r="G54" s="37">
        <f>IF(A54="","",YEAR(A54))</f>
        <v/>
      </c>
    </row>
    <row r="55">
      <c r="A55" s="34" t="n"/>
      <c r="B55" s="35" t="n"/>
      <c r="C55" s="35" t="n"/>
      <c r="D55" s="36" t="n"/>
      <c r="E55" s="37">
        <f>IF(C55="","",IFERROR(INDEX(Budget!$B$6:$B$45,MATCH(C55,Budget!$A$6:$A$45,0)),"Unknown"))</f>
        <v/>
      </c>
      <c r="F55" s="37">
        <f>IF(A55="","",MONTH(A55))</f>
        <v/>
      </c>
      <c r="G55" s="37">
        <f>IF(A55="","",YEAR(A55))</f>
        <v/>
      </c>
    </row>
    <row r="56">
      <c r="A56" s="34" t="n"/>
      <c r="B56" s="35" t="n"/>
      <c r="C56" s="35" t="n"/>
      <c r="D56" s="36" t="n"/>
      <c r="E56" s="37">
        <f>IF(C56="","",IFERROR(INDEX(Budget!$B$6:$B$45,MATCH(C56,Budget!$A$6:$A$45,0)),"Unknown"))</f>
        <v/>
      </c>
      <c r="F56" s="37">
        <f>IF(A56="","",MONTH(A56))</f>
        <v/>
      </c>
      <c r="G56" s="37">
        <f>IF(A56="","",YEAR(A56))</f>
        <v/>
      </c>
    </row>
    <row r="57">
      <c r="A57" s="34" t="n"/>
      <c r="B57" s="35" t="n"/>
      <c r="C57" s="35" t="n"/>
      <c r="D57" s="36" t="n"/>
      <c r="E57" s="37">
        <f>IF(C57="","",IFERROR(INDEX(Budget!$B$6:$B$45,MATCH(C57,Budget!$A$6:$A$45,0)),"Unknown"))</f>
        <v/>
      </c>
      <c r="F57" s="37">
        <f>IF(A57="","",MONTH(A57))</f>
        <v/>
      </c>
      <c r="G57" s="37">
        <f>IF(A57="","",YEAR(A57))</f>
        <v/>
      </c>
    </row>
    <row r="58">
      <c r="A58" s="34" t="n"/>
      <c r="B58" s="35" t="n"/>
      <c r="C58" s="35" t="n"/>
      <c r="D58" s="36" t="n"/>
      <c r="E58" s="37">
        <f>IF(C58="","",IFERROR(INDEX(Budget!$B$6:$B$45,MATCH(C58,Budget!$A$6:$A$45,0)),"Unknown"))</f>
        <v/>
      </c>
      <c r="F58" s="37">
        <f>IF(A58="","",MONTH(A58))</f>
        <v/>
      </c>
      <c r="G58" s="37">
        <f>IF(A58="","",YEAR(A58))</f>
        <v/>
      </c>
    </row>
    <row r="59">
      <c r="A59" s="34" t="n"/>
      <c r="B59" s="35" t="n"/>
      <c r="C59" s="35" t="n"/>
      <c r="D59" s="36" t="n"/>
      <c r="E59" s="37">
        <f>IF(C59="","",IFERROR(INDEX(Budget!$B$6:$B$45,MATCH(C59,Budget!$A$6:$A$45,0)),"Unknown"))</f>
        <v/>
      </c>
      <c r="F59" s="37">
        <f>IF(A59="","",MONTH(A59))</f>
        <v/>
      </c>
      <c r="G59" s="37">
        <f>IF(A59="","",YEAR(A59))</f>
        <v/>
      </c>
    </row>
    <row r="60">
      <c r="A60" s="34" t="n"/>
      <c r="B60" s="35" t="n"/>
      <c r="C60" s="35" t="n"/>
      <c r="D60" s="36" t="n"/>
      <c r="E60" s="37">
        <f>IF(C60="","",IFERROR(INDEX(Budget!$B$6:$B$45,MATCH(C60,Budget!$A$6:$A$45,0)),"Unknown"))</f>
        <v/>
      </c>
      <c r="F60" s="37">
        <f>IF(A60="","",MONTH(A60))</f>
        <v/>
      </c>
      <c r="G60" s="37">
        <f>IF(A60="","",YEAR(A60))</f>
        <v/>
      </c>
    </row>
    <row r="61">
      <c r="A61" s="34" t="n"/>
      <c r="B61" s="35" t="n"/>
      <c r="C61" s="35" t="n"/>
      <c r="D61" s="36" t="n"/>
      <c r="E61" s="37">
        <f>IF(C61="","",IFERROR(INDEX(Budget!$B$6:$B$45,MATCH(C61,Budget!$A$6:$A$45,0)),"Unknown"))</f>
        <v/>
      </c>
      <c r="F61" s="37">
        <f>IF(A61="","",MONTH(A61))</f>
        <v/>
      </c>
      <c r="G61" s="37">
        <f>IF(A61="","",YEAR(A61))</f>
        <v/>
      </c>
    </row>
    <row r="62">
      <c r="A62" s="34" t="n"/>
      <c r="B62" s="35" t="n"/>
      <c r="C62" s="35" t="n"/>
      <c r="D62" s="36" t="n"/>
      <c r="E62" s="37">
        <f>IF(C62="","",IFERROR(INDEX(Budget!$B$6:$B$45,MATCH(C62,Budget!$A$6:$A$45,0)),"Unknown"))</f>
        <v/>
      </c>
      <c r="F62" s="37">
        <f>IF(A62="","",MONTH(A62))</f>
        <v/>
      </c>
      <c r="G62" s="37">
        <f>IF(A62="","",YEAR(A62))</f>
        <v/>
      </c>
    </row>
    <row r="63">
      <c r="A63" s="34" t="n"/>
      <c r="B63" s="35" t="n"/>
      <c r="C63" s="35" t="n"/>
      <c r="D63" s="36" t="n"/>
      <c r="E63" s="37">
        <f>IF(C63="","",IFERROR(INDEX(Budget!$B$6:$B$45,MATCH(C63,Budget!$A$6:$A$45,0)),"Unknown"))</f>
        <v/>
      </c>
      <c r="F63" s="37">
        <f>IF(A63="","",MONTH(A63))</f>
        <v/>
      </c>
      <c r="G63" s="37">
        <f>IF(A63="","",YEAR(A63))</f>
        <v/>
      </c>
    </row>
    <row r="64">
      <c r="A64" s="34" t="n"/>
      <c r="B64" s="35" t="n"/>
      <c r="C64" s="35" t="n"/>
      <c r="D64" s="36" t="n"/>
      <c r="E64" s="37">
        <f>IF(C64="","",IFERROR(INDEX(Budget!$B$6:$B$45,MATCH(C64,Budget!$A$6:$A$45,0)),"Unknown"))</f>
        <v/>
      </c>
      <c r="F64" s="37">
        <f>IF(A64="","",MONTH(A64))</f>
        <v/>
      </c>
      <c r="G64" s="37">
        <f>IF(A64="","",YEAR(A64))</f>
        <v/>
      </c>
    </row>
    <row r="65">
      <c r="A65" s="34" t="n"/>
      <c r="B65" s="35" t="n"/>
      <c r="C65" s="35" t="n"/>
      <c r="D65" s="36" t="n"/>
      <c r="E65" s="37">
        <f>IF(C65="","",IFERROR(INDEX(Budget!$B$6:$B$45,MATCH(C65,Budget!$A$6:$A$45,0)),"Unknown"))</f>
        <v/>
      </c>
      <c r="F65" s="37">
        <f>IF(A65="","",MONTH(A65))</f>
        <v/>
      </c>
      <c r="G65" s="37">
        <f>IF(A65="","",YEAR(A65))</f>
        <v/>
      </c>
    </row>
    <row r="66">
      <c r="A66" s="34" t="n"/>
      <c r="B66" s="35" t="n"/>
      <c r="C66" s="35" t="n"/>
      <c r="D66" s="36" t="n"/>
      <c r="E66" s="37">
        <f>IF(C66="","",IFERROR(INDEX(Budget!$B$6:$B$45,MATCH(C66,Budget!$A$6:$A$45,0)),"Unknown"))</f>
        <v/>
      </c>
      <c r="F66" s="37">
        <f>IF(A66="","",MONTH(A66))</f>
        <v/>
      </c>
      <c r="G66" s="37">
        <f>IF(A66="","",YEAR(A66))</f>
        <v/>
      </c>
    </row>
    <row r="67">
      <c r="A67" s="34" t="n"/>
      <c r="B67" s="35" t="n"/>
      <c r="C67" s="35" t="n"/>
      <c r="D67" s="36" t="n"/>
      <c r="E67" s="37">
        <f>IF(C67="","",IFERROR(INDEX(Budget!$B$6:$B$45,MATCH(C67,Budget!$A$6:$A$45,0)),"Unknown"))</f>
        <v/>
      </c>
      <c r="F67" s="37">
        <f>IF(A67="","",MONTH(A67))</f>
        <v/>
      </c>
      <c r="G67" s="37">
        <f>IF(A67="","",YEAR(A67))</f>
        <v/>
      </c>
    </row>
    <row r="68">
      <c r="A68" s="34" t="n"/>
      <c r="B68" s="35" t="n"/>
      <c r="C68" s="35" t="n"/>
      <c r="D68" s="36" t="n"/>
      <c r="E68" s="37">
        <f>IF(C68="","",IFERROR(INDEX(Budget!$B$6:$B$45,MATCH(C68,Budget!$A$6:$A$45,0)),"Unknown"))</f>
        <v/>
      </c>
      <c r="F68" s="37">
        <f>IF(A68="","",MONTH(A68))</f>
        <v/>
      </c>
      <c r="G68" s="37">
        <f>IF(A68="","",YEAR(A68))</f>
        <v/>
      </c>
    </row>
    <row r="69">
      <c r="A69" s="34" t="n"/>
      <c r="B69" s="35" t="n"/>
      <c r="C69" s="35" t="n"/>
      <c r="D69" s="36" t="n"/>
      <c r="E69" s="37">
        <f>IF(C69="","",IFERROR(INDEX(Budget!$B$6:$B$45,MATCH(C69,Budget!$A$6:$A$45,0)),"Unknown"))</f>
        <v/>
      </c>
      <c r="F69" s="37">
        <f>IF(A69="","",MONTH(A69))</f>
        <v/>
      </c>
      <c r="G69" s="37">
        <f>IF(A69="","",YEAR(A69))</f>
        <v/>
      </c>
    </row>
    <row r="70">
      <c r="A70" s="34" t="n"/>
      <c r="B70" s="35" t="n"/>
      <c r="C70" s="35" t="n"/>
      <c r="D70" s="36" t="n"/>
      <c r="E70" s="37">
        <f>IF(C70="","",IFERROR(INDEX(Budget!$B$6:$B$45,MATCH(C70,Budget!$A$6:$A$45,0)),"Unknown"))</f>
        <v/>
      </c>
      <c r="F70" s="37">
        <f>IF(A70="","",MONTH(A70))</f>
        <v/>
      </c>
      <c r="G70" s="37">
        <f>IF(A70="","",YEAR(A70))</f>
        <v/>
      </c>
    </row>
    <row r="71">
      <c r="A71" s="34" t="n"/>
      <c r="B71" s="35" t="n"/>
      <c r="C71" s="35" t="n"/>
      <c r="D71" s="36" t="n"/>
      <c r="E71" s="37">
        <f>IF(C71="","",IFERROR(INDEX(Budget!$B$6:$B$45,MATCH(C71,Budget!$A$6:$A$45,0)),"Unknown"))</f>
        <v/>
      </c>
      <c r="F71" s="37">
        <f>IF(A71="","",MONTH(A71))</f>
        <v/>
      </c>
      <c r="G71" s="37">
        <f>IF(A71="","",YEAR(A71))</f>
        <v/>
      </c>
    </row>
    <row r="72">
      <c r="A72" s="34" t="n"/>
      <c r="B72" s="35" t="n"/>
      <c r="C72" s="35" t="n"/>
      <c r="D72" s="36" t="n"/>
      <c r="E72" s="37">
        <f>IF(C72="","",IFERROR(INDEX(Budget!$B$6:$B$45,MATCH(C72,Budget!$A$6:$A$45,0)),"Unknown"))</f>
        <v/>
      </c>
      <c r="F72" s="37">
        <f>IF(A72="","",MONTH(A72))</f>
        <v/>
      </c>
      <c r="G72" s="37">
        <f>IF(A72="","",YEAR(A72))</f>
        <v/>
      </c>
    </row>
    <row r="73">
      <c r="A73" s="34" t="n"/>
      <c r="B73" s="35" t="n"/>
      <c r="C73" s="35" t="n"/>
      <c r="D73" s="36" t="n"/>
      <c r="E73" s="37">
        <f>IF(C73="","",IFERROR(INDEX(Budget!$B$6:$B$45,MATCH(C73,Budget!$A$6:$A$45,0)),"Unknown"))</f>
        <v/>
      </c>
      <c r="F73" s="37">
        <f>IF(A73="","",MONTH(A73))</f>
        <v/>
      </c>
      <c r="G73" s="37">
        <f>IF(A73="","",YEAR(A73))</f>
        <v/>
      </c>
    </row>
    <row r="74">
      <c r="A74" s="34" t="n"/>
      <c r="B74" s="35" t="n"/>
      <c r="C74" s="35" t="n"/>
      <c r="D74" s="36" t="n"/>
      <c r="E74" s="37">
        <f>IF(C74="","",IFERROR(INDEX(Budget!$B$6:$B$45,MATCH(C74,Budget!$A$6:$A$45,0)),"Unknown"))</f>
        <v/>
      </c>
      <c r="F74" s="37">
        <f>IF(A74="","",MONTH(A74))</f>
        <v/>
      </c>
      <c r="G74" s="37">
        <f>IF(A74="","",YEAR(A74))</f>
        <v/>
      </c>
    </row>
    <row r="75">
      <c r="A75" s="34" t="n"/>
      <c r="B75" s="35" t="n"/>
      <c r="C75" s="35" t="n"/>
      <c r="D75" s="36" t="n"/>
      <c r="E75" s="37">
        <f>IF(C75="","",IFERROR(INDEX(Budget!$B$6:$B$45,MATCH(C75,Budget!$A$6:$A$45,0)),"Unknown"))</f>
        <v/>
      </c>
      <c r="F75" s="37">
        <f>IF(A75="","",MONTH(A75))</f>
        <v/>
      </c>
      <c r="G75" s="37">
        <f>IF(A75="","",YEAR(A75))</f>
        <v/>
      </c>
    </row>
    <row r="76">
      <c r="A76" s="34" t="n"/>
      <c r="B76" s="35" t="n"/>
      <c r="C76" s="35" t="n"/>
      <c r="D76" s="36" t="n"/>
      <c r="E76" s="37">
        <f>IF(C76="","",IFERROR(INDEX(Budget!$B$6:$B$45,MATCH(C76,Budget!$A$6:$A$45,0)),"Unknown"))</f>
        <v/>
      </c>
      <c r="F76" s="37">
        <f>IF(A76="","",MONTH(A76))</f>
        <v/>
      </c>
      <c r="G76" s="37">
        <f>IF(A76="","",YEAR(A76))</f>
        <v/>
      </c>
    </row>
    <row r="77">
      <c r="A77" s="34" t="n"/>
      <c r="B77" s="35" t="n"/>
      <c r="C77" s="35" t="n"/>
      <c r="D77" s="36" t="n"/>
      <c r="E77" s="37">
        <f>IF(C77="","",IFERROR(INDEX(Budget!$B$6:$B$45,MATCH(C77,Budget!$A$6:$A$45,0)),"Unknown"))</f>
        <v/>
      </c>
      <c r="F77" s="37">
        <f>IF(A77="","",MONTH(A77))</f>
        <v/>
      </c>
      <c r="G77" s="37">
        <f>IF(A77="","",YEAR(A77))</f>
        <v/>
      </c>
    </row>
    <row r="78">
      <c r="A78" s="34" t="n"/>
      <c r="B78" s="35" t="n"/>
      <c r="C78" s="35" t="n"/>
      <c r="D78" s="36" t="n"/>
      <c r="E78" s="37">
        <f>IF(C78="","",IFERROR(INDEX(Budget!$B$6:$B$45,MATCH(C78,Budget!$A$6:$A$45,0)),"Unknown"))</f>
        <v/>
      </c>
      <c r="F78" s="37">
        <f>IF(A78="","",MONTH(A78))</f>
        <v/>
      </c>
      <c r="G78" s="37">
        <f>IF(A78="","",YEAR(A78))</f>
        <v/>
      </c>
    </row>
    <row r="79">
      <c r="A79" s="34" t="n"/>
      <c r="B79" s="35" t="n"/>
      <c r="C79" s="35" t="n"/>
      <c r="D79" s="36" t="n"/>
      <c r="E79" s="37">
        <f>IF(C79="","",IFERROR(INDEX(Budget!$B$6:$B$45,MATCH(C79,Budget!$A$6:$A$45,0)),"Unknown"))</f>
        <v/>
      </c>
      <c r="F79" s="37">
        <f>IF(A79="","",MONTH(A79))</f>
        <v/>
      </c>
      <c r="G79" s="37">
        <f>IF(A79="","",YEAR(A79))</f>
        <v/>
      </c>
    </row>
    <row r="80">
      <c r="A80" s="34" t="n"/>
      <c r="B80" s="35" t="n"/>
      <c r="C80" s="35" t="n"/>
      <c r="D80" s="36" t="n"/>
      <c r="E80" s="37">
        <f>IF(C80="","",IFERROR(INDEX(Budget!$B$6:$B$45,MATCH(C80,Budget!$A$6:$A$45,0)),"Unknown"))</f>
        <v/>
      </c>
      <c r="F80" s="37">
        <f>IF(A80="","",MONTH(A80))</f>
        <v/>
      </c>
      <c r="G80" s="37">
        <f>IF(A80="","",YEAR(A80))</f>
        <v/>
      </c>
    </row>
    <row r="81">
      <c r="A81" s="34" t="n"/>
      <c r="B81" s="35" t="n"/>
      <c r="C81" s="35" t="n"/>
      <c r="D81" s="36" t="n"/>
      <c r="E81" s="37">
        <f>IF(C81="","",IFERROR(INDEX(Budget!$B$6:$B$45,MATCH(C81,Budget!$A$6:$A$45,0)),"Unknown"))</f>
        <v/>
      </c>
      <c r="F81" s="37">
        <f>IF(A81="","",MONTH(A81))</f>
        <v/>
      </c>
      <c r="G81" s="37">
        <f>IF(A81="","",YEAR(A81))</f>
        <v/>
      </c>
    </row>
    <row r="82">
      <c r="A82" s="34" t="n"/>
      <c r="B82" s="35" t="n"/>
      <c r="C82" s="35" t="n"/>
      <c r="D82" s="36" t="n"/>
      <c r="E82" s="37">
        <f>IF(C82="","",IFERROR(INDEX(Budget!$B$6:$B$45,MATCH(C82,Budget!$A$6:$A$45,0)),"Unknown"))</f>
        <v/>
      </c>
      <c r="F82" s="37">
        <f>IF(A82="","",MONTH(A82))</f>
        <v/>
      </c>
      <c r="G82" s="37">
        <f>IF(A82="","",YEAR(A82))</f>
        <v/>
      </c>
    </row>
    <row r="83">
      <c r="A83" s="34" t="n"/>
      <c r="B83" s="35" t="n"/>
      <c r="C83" s="35" t="n"/>
      <c r="D83" s="36" t="n"/>
      <c r="E83" s="37">
        <f>IF(C83="","",IFERROR(INDEX(Budget!$B$6:$B$45,MATCH(C83,Budget!$A$6:$A$45,0)),"Unknown"))</f>
        <v/>
      </c>
      <c r="F83" s="37">
        <f>IF(A83="","",MONTH(A83))</f>
        <v/>
      </c>
      <c r="G83" s="37">
        <f>IF(A83="","",YEAR(A83))</f>
        <v/>
      </c>
    </row>
    <row r="84">
      <c r="A84" s="34" t="n"/>
      <c r="B84" s="35" t="n"/>
      <c r="C84" s="35" t="n"/>
      <c r="D84" s="36" t="n"/>
      <c r="E84" s="37">
        <f>IF(C84="","",IFERROR(INDEX(Budget!$B$6:$B$45,MATCH(C84,Budget!$A$6:$A$45,0)),"Unknown"))</f>
        <v/>
      </c>
      <c r="F84" s="37">
        <f>IF(A84="","",MONTH(A84))</f>
        <v/>
      </c>
      <c r="G84" s="37">
        <f>IF(A84="","",YEAR(A84))</f>
        <v/>
      </c>
    </row>
    <row r="85">
      <c r="A85" s="34" t="n"/>
      <c r="B85" s="35" t="n"/>
      <c r="C85" s="35" t="n"/>
      <c r="D85" s="36" t="n"/>
      <c r="E85" s="37">
        <f>IF(C85="","",IFERROR(INDEX(Budget!$B$6:$B$45,MATCH(C85,Budget!$A$6:$A$45,0)),"Unknown"))</f>
        <v/>
      </c>
      <c r="F85" s="37">
        <f>IF(A85="","",MONTH(A85))</f>
        <v/>
      </c>
      <c r="G85" s="37">
        <f>IF(A85="","",YEAR(A85))</f>
        <v/>
      </c>
    </row>
    <row r="86">
      <c r="A86" s="34" t="n"/>
      <c r="B86" s="35" t="n"/>
      <c r="C86" s="35" t="n"/>
      <c r="D86" s="36" t="n"/>
      <c r="E86" s="37">
        <f>IF(C86="","",IFERROR(INDEX(Budget!$B$6:$B$45,MATCH(C86,Budget!$A$6:$A$45,0)),"Unknown"))</f>
        <v/>
      </c>
      <c r="F86" s="37">
        <f>IF(A86="","",MONTH(A86))</f>
        <v/>
      </c>
      <c r="G86" s="37">
        <f>IF(A86="","",YEAR(A86))</f>
        <v/>
      </c>
    </row>
    <row r="87">
      <c r="A87" s="34" t="n"/>
      <c r="B87" s="35" t="n"/>
      <c r="C87" s="35" t="n"/>
      <c r="D87" s="36" t="n"/>
      <c r="E87" s="37">
        <f>IF(C87="","",IFERROR(INDEX(Budget!$B$6:$B$45,MATCH(C87,Budget!$A$6:$A$45,0)),"Unknown"))</f>
        <v/>
      </c>
      <c r="F87" s="37">
        <f>IF(A87="","",MONTH(A87))</f>
        <v/>
      </c>
      <c r="G87" s="37">
        <f>IF(A87="","",YEAR(A87))</f>
        <v/>
      </c>
    </row>
    <row r="88">
      <c r="A88" s="34" t="n"/>
      <c r="B88" s="35" t="n"/>
      <c r="C88" s="35" t="n"/>
      <c r="D88" s="36" t="n"/>
      <c r="E88" s="37">
        <f>IF(C88="","",IFERROR(INDEX(Budget!$B$6:$B$45,MATCH(C88,Budget!$A$6:$A$45,0)),"Unknown"))</f>
        <v/>
      </c>
      <c r="F88" s="37">
        <f>IF(A88="","",MONTH(A88))</f>
        <v/>
      </c>
      <c r="G88" s="37">
        <f>IF(A88="","",YEAR(A88))</f>
        <v/>
      </c>
    </row>
    <row r="89">
      <c r="A89" s="34" t="n"/>
      <c r="B89" s="35" t="n"/>
      <c r="C89" s="35" t="n"/>
      <c r="D89" s="36" t="n"/>
      <c r="E89" s="37">
        <f>IF(C89="","",IFERROR(INDEX(Budget!$B$6:$B$45,MATCH(C89,Budget!$A$6:$A$45,0)),"Unknown"))</f>
        <v/>
      </c>
      <c r="F89" s="37">
        <f>IF(A89="","",MONTH(A89))</f>
        <v/>
      </c>
      <c r="G89" s="37">
        <f>IF(A89="","",YEAR(A89))</f>
        <v/>
      </c>
    </row>
    <row r="90">
      <c r="A90" s="34" t="n"/>
      <c r="B90" s="35" t="n"/>
      <c r="C90" s="35" t="n"/>
      <c r="D90" s="36" t="n"/>
      <c r="E90" s="37">
        <f>IF(C90="","",IFERROR(INDEX(Budget!$B$6:$B$45,MATCH(C90,Budget!$A$6:$A$45,0)),"Unknown"))</f>
        <v/>
      </c>
      <c r="F90" s="37">
        <f>IF(A90="","",MONTH(A90))</f>
        <v/>
      </c>
      <c r="G90" s="37">
        <f>IF(A90="","",YEAR(A90))</f>
        <v/>
      </c>
    </row>
    <row r="91">
      <c r="A91" s="34" t="n"/>
      <c r="B91" s="35" t="n"/>
      <c r="C91" s="35" t="n"/>
      <c r="D91" s="36" t="n"/>
      <c r="E91" s="37">
        <f>IF(C91="","",IFERROR(INDEX(Budget!$B$6:$B$45,MATCH(C91,Budget!$A$6:$A$45,0)),"Unknown"))</f>
        <v/>
      </c>
      <c r="F91" s="37">
        <f>IF(A91="","",MONTH(A91))</f>
        <v/>
      </c>
      <c r="G91" s="37">
        <f>IF(A91="","",YEAR(A91))</f>
        <v/>
      </c>
    </row>
    <row r="92">
      <c r="A92" s="34" t="n"/>
      <c r="B92" s="35" t="n"/>
      <c r="C92" s="35" t="n"/>
      <c r="D92" s="36" t="n"/>
      <c r="E92" s="37">
        <f>IF(C92="","",IFERROR(INDEX(Budget!$B$6:$B$45,MATCH(C92,Budget!$A$6:$A$45,0)),"Unknown"))</f>
        <v/>
      </c>
      <c r="F92" s="37">
        <f>IF(A92="","",MONTH(A92))</f>
        <v/>
      </c>
      <c r="G92" s="37">
        <f>IF(A92="","",YEAR(A92))</f>
        <v/>
      </c>
    </row>
    <row r="93">
      <c r="A93" s="34" t="n"/>
      <c r="B93" s="35" t="n"/>
      <c r="C93" s="35" t="n"/>
      <c r="D93" s="36" t="n"/>
      <c r="E93" s="37">
        <f>IF(C93="","",IFERROR(INDEX(Budget!$B$6:$B$45,MATCH(C93,Budget!$A$6:$A$45,0)),"Unknown"))</f>
        <v/>
      </c>
      <c r="F93" s="37">
        <f>IF(A93="","",MONTH(A93))</f>
        <v/>
      </c>
      <c r="G93" s="37">
        <f>IF(A93="","",YEAR(A93))</f>
        <v/>
      </c>
    </row>
    <row r="94">
      <c r="A94" s="34" t="n"/>
      <c r="B94" s="35" t="n"/>
      <c r="C94" s="35" t="n"/>
      <c r="D94" s="36" t="n"/>
      <c r="E94" s="37">
        <f>IF(C94="","",IFERROR(INDEX(Budget!$B$6:$B$45,MATCH(C94,Budget!$A$6:$A$45,0)),"Unknown"))</f>
        <v/>
      </c>
      <c r="F94" s="37">
        <f>IF(A94="","",MONTH(A94))</f>
        <v/>
      </c>
      <c r="G94" s="37">
        <f>IF(A94="","",YEAR(A94))</f>
        <v/>
      </c>
    </row>
    <row r="95">
      <c r="A95" s="34" t="n"/>
      <c r="B95" s="35" t="n"/>
      <c r="C95" s="35" t="n"/>
      <c r="D95" s="36" t="n"/>
      <c r="E95" s="37">
        <f>IF(C95="","",IFERROR(INDEX(Budget!$B$6:$B$45,MATCH(C95,Budget!$A$6:$A$45,0)),"Unknown"))</f>
        <v/>
      </c>
      <c r="F95" s="37">
        <f>IF(A95="","",MONTH(A95))</f>
        <v/>
      </c>
      <c r="G95" s="37">
        <f>IF(A95="","",YEAR(A95))</f>
        <v/>
      </c>
    </row>
    <row r="96">
      <c r="A96" s="34" t="n"/>
      <c r="B96" s="35" t="n"/>
      <c r="C96" s="35" t="n"/>
      <c r="D96" s="36" t="n"/>
      <c r="E96" s="37">
        <f>IF(C96="","",IFERROR(INDEX(Budget!$B$6:$B$45,MATCH(C96,Budget!$A$6:$A$45,0)),"Unknown"))</f>
        <v/>
      </c>
      <c r="F96" s="37">
        <f>IF(A96="","",MONTH(A96))</f>
        <v/>
      </c>
      <c r="G96" s="37">
        <f>IF(A96="","",YEAR(A96))</f>
        <v/>
      </c>
    </row>
    <row r="97">
      <c r="A97" s="34" t="n"/>
      <c r="B97" s="35" t="n"/>
      <c r="C97" s="35" t="n"/>
      <c r="D97" s="36" t="n"/>
      <c r="E97" s="37">
        <f>IF(C97="","",IFERROR(INDEX(Budget!$B$6:$B$45,MATCH(C97,Budget!$A$6:$A$45,0)),"Unknown"))</f>
        <v/>
      </c>
      <c r="F97" s="37">
        <f>IF(A97="","",MONTH(A97))</f>
        <v/>
      </c>
      <c r="G97" s="37">
        <f>IF(A97="","",YEAR(A97))</f>
        <v/>
      </c>
    </row>
    <row r="98">
      <c r="A98" s="34" t="n"/>
      <c r="B98" s="35" t="n"/>
      <c r="C98" s="35" t="n"/>
      <c r="D98" s="36" t="n"/>
      <c r="E98" s="37">
        <f>IF(C98="","",IFERROR(INDEX(Budget!$B$6:$B$45,MATCH(C98,Budget!$A$6:$A$45,0)),"Unknown"))</f>
        <v/>
      </c>
      <c r="F98" s="37">
        <f>IF(A98="","",MONTH(A98))</f>
        <v/>
      </c>
      <c r="G98" s="37">
        <f>IF(A98="","",YEAR(A98))</f>
        <v/>
      </c>
    </row>
    <row r="99">
      <c r="A99" s="34" t="n"/>
      <c r="B99" s="35" t="n"/>
      <c r="C99" s="35" t="n"/>
      <c r="D99" s="36" t="n"/>
      <c r="E99" s="37">
        <f>IF(C99="","",IFERROR(INDEX(Budget!$B$6:$B$45,MATCH(C99,Budget!$A$6:$A$45,0)),"Unknown"))</f>
        <v/>
      </c>
      <c r="F99" s="37">
        <f>IF(A99="","",MONTH(A99))</f>
        <v/>
      </c>
      <c r="G99" s="37">
        <f>IF(A99="","",YEAR(A99))</f>
        <v/>
      </c>
    </row>
    <row r="100">
      <c r="A100" s="34" t="n"/>
      <c r="B100" s="35" t="n"/>
      <c r="C100" s="35" t="n"/>
      <c r="D100" s="36" t="n"/>
      <c r="E100" s="37">
        <f>IF(C100="","",IFERROR(INDEX(Budget!$B$6:$B$45,MATCH(C100,Budget!$A$6:$A$45,0)),"Unknown"))</f>
        <v/>
      </c>
      <c r="F100" s="37">
        <f>IF(A100="","",MONTH(A100))</f>
        <v/>
      </c>
      <c r="G100" s="37">
        <f>IF(A100="","",YEAR(A100))</f>
        <v/>
      </c>
    </row>
    <row r="101">
      <c r="A101" s="34" t="n"/>
      <c r="B101" s="35" t="n"/>
      <c r="C101" s="35" t="n"/>
      <c r="D101" s="36" t="n"/>
      <c r="E101" s="37">
        <f>IF(C101="","",IFERROR(INDEX(Budget!$B$6:$B$45,MATCH(C101,Budget!$A$6:$A$45,0)),"Unknown"))</f>
        <v/>
      </c>
      <c r="F101" s="37">
        <f>IF(A101="","",MONTH(A101))</f>
        <v/>
      </c>
      <c r="G101" s="37">
        <f>IF(A101="","",YEAR(A101))</f>
        <v/>
      </c>
    </row>
    <row r="102">
      <c r="A102" s="34" t="n"/>
      <c r="B102" s="35" t="n"/>
      <c r="C102" s="35" t="n"/>
      <c r="D102" s="36" t="n"/>
      <c r="E102" s="37">
        <f>IF(C102="","",IFERROR(INDEX(Budget!$B$6:$B$45,MATCH(C102,Budget!$A$6:$A$45,0)),"Unknown"))</f>
        <v/>
      </c>
      <c r="F102" s="37">
        <f>IF(A102="","",MONTH(A102))</f>
        <v/>
      </c>
      <c r="G102" s="37">
        <f>IF(A102="","",YEAR(A102))</f>
        <v/>
      </c>
    </row>
    <row r="103">
      <c r="A103" s="34" t="n"/>
      <c r="B103" s="35" t="n"/>
      <c r="C103" s="35" t="n"/>
      <c r="D103" s="36" t="n"/>
      <c r="E103" s="37">
        <f>IF(C103="","",IFERROR(INDEX(Budget!$B$6:$B$45,MATCH(C103,Budget!$A$6:$A$45,0)),"Unknown"))</f>
        <v/>
      </c>
      <c r="F103" s="37">
        <f>IF(A103="","",MONTH(A103))</f>
        <v/>
      </c>
      <c r="G103" s="37">
        <f>IF(A103="","",YEAR(A103))</f>
        <v/>
      </c>
    </row>
    <row r="104">
      <c r="A104" s="34" t="n"/>
      <c r="B104" s="35" t="n"/>
      <c r="C104" s="35" t="n"/>
      <c r="D104" s="36" t="n"/>
      <c r="E104" s="37">
        <f>IF(C104="","",IFERROR(INDEX(Budget!$B$6:$B$45,MATCH(C104,Budget!$A$6:$A$45,0)),"Unknown"))</f>
        <v/>
      </c>
      <c r="F104" s="37">
        <f>IF(A104="","",MONTH(A104))</f>
        <v/>
      </c>
      <c r="G104" s="37">
        <f>IF(A104="","",YEAR(A104))</f>
        <v/>
      </c>
    </row>
    <row r="105">
      <c r="A105" s="34" t="n"/>
      <c r="B105" s="35" t="n"/>
      <c r="C105" s="35" t="n"/>
      <c r="D105" s="36" t="n"/>
      <c r="E105" s="37">
        <f>IF(C105="","",IFERROR(INDEX(Budget!$B$6:$B$45,MATCH(C105,Budget!$A$6:$A$45,0)),"Unknown"))</f>
        <v/>
      </c>
      <c r="F105" s="37">
        <f>IF(A105="","",MONTH(A105))</f>
        <v/>
      </c>
      <c r="G105" s="37">
        <f>IF(A105="","",YEAR(A105))</f>
        <v/>
      </c>
    </row>
    <row r="106">
      <c r="A106" s="34" t="n"/>
      <c r="B106" s="35" t="n"/>
      <c r="C106" s="35" t="n"/>
      <c r="D106" s="36" t="n"/>
      <c r="E106" s="37">
        <f>IF(C106="","",IFERROR(INDEX(Budget!$B$6:$B$45,MATCH(C106,Budget!$A$6:$A$45,0)),"Unknown"))</f>
        <v/>
      </c>
      <c r="F106" s="37">
        <f>IF(A106="","",MONTH(A106))</f>
        <v/>
      </c>
      <c r="G106" s="37">
        <f>IF(A106="","",YEAR(A106))</f>
        <v/>
      </c>
    </row>
    <row r="107">
      <c r="A107" s="34" t="n"/>
      <c r="B107" s="35" t="n"/>
      <c r="C107" s="35" t="n"/>
      <c r="D107" s="36" t="n"/>
      <c r="E107" s="37">
        <f>IF(C107="","",IFERROR(INDEX(Budget!$B$6:$B$45,MATCH(C107,Budget!$A$6:$A$45,0)),"Unknown"))</f>
        <v/>
      </c>
      <c r="F107" s="37">
        <f>IF(A107="","",MONTH(A107))</f>
        <v/>
      </c>
      <c r="G107" s="37">
        <f>IF(A107="","",YEAR(A107))</f>
        <v/>
      </c>
    </row>
    <row r="108">
      <c r="A108" s="34" t="n"/>
      <c r="B108" s="35" t="n"/>
      <c r="C108" s="35" t="n"/>
      <c r="D108" s="36" t="n"/>
      <c r="E108" s="37">
        <f>IF(C108="","",IFERROR(INDEX(Budget!$B$6:$B$45,MATCH(C108,Budget!$A$6:$A$45,0)),"Unknown"))</f>
        <v/>
      </c>
      <c r="F108" s="37">
        <f>IF(A108="","",MONTH(A108))</f>
        <v/>
      </c>
      <c r="G108" s="37">
        <f>IF(A108="","",YEAR(A108))</f>
        <v/>
      </c>
    </row>
    <row r="109">
      <c r="A109" s="34" t="n"/>
      <c r="B109" s="35" t="n"/>
      <c r="C109" s="35" t="n"/>
      <c r="D109" s="36" t="n"/>
      <c r="E109" s="37">
        <f>IF(C109="","",IFERROR(INDEX(Budget!$B$6:$B$45,MATCH(C109,Budget!$A$6:$A$45,0)),"Unknown"))</f>
        <v/>
      </c>
      <c r="F109" s="37">
        <f>IF(A109="","",MONTH(A109))</f>
        <v/>
      </c>
      <c r="G109" s="37">
        <f>IF(A109="","",YEAR(A109))</f>
        <v/>
      </c>
    </row>
    <row r="110">
      <c r="A110" s="34" t="n"/>
      <c r="B110" s="35" t="n"/>
      <c r="C110" s="35" t="n"/>
      <c r="D110" s="36" t="n"/>
      <c r="E110" s="37">
        <f>IF(C110="","",IFERROR(INDEX(Budget!$B$6:$B$45,MATCH(C110,Budget!$A$6:$A$45,0)),"Unknown"))</f>
        <v/>
      </c>
      <c r="F110" s="37">
        <f>IF(A110="","",MONTH(A110))</f>
        <v/>
      </c>
      <c r="G110" s="37">
        <f>IF(A110="","",YEAR(A110))</f>
        <v/>
      </c>
    </row>
    <row r="111">
      <c r="A111" s="34" t="n"/>
      <c r="B111" s="35" t="n"/>
      <c r="C111" s="35" t="n"/>
      <c r="D111" s="36" t="n"/>
      <c r="E111" s="37">
        <f>IF(C111="","",IFERROR(INDEX(Budget!$B$6:$B$45,MATCH(C111,Budget!$A$6:$A$45,0)),"Unknown"))</f>
        <v/>
      </c>
      <c r="F111" s="37">
        <f>IF(A111="","",MONTH(A111))</f>
        <v/>
      </c>
      <c r="G111" s="37">
        <f>IF(A111="","",YEAR(A111))</f>
        <v/>
      </c>
    </row>
    <row r="112">
      <c r="A112" s="34" t="n"/>
      <c r="B112" s="35" t="n"/>
      <c r="C112" s="35" t="n"/>
      <c r="D112" s="36" t="n"/>
      <c r="E112" s="37">
        <f>IF(C112="","",IFERROR(INDEX(Budget!$B$6:$B$45,MATCH(C112,Budget!$A$6:$A$45,0)),"Unknown"))</f>
        <v/>
      </c>
      <c r="F112" s="37">
        <f>IF(A112="","",MONTH(A112))</f>
        <v/>
      </c>
      <c r="G112" s="37">
        <f>IF(A112="","",YEAR(A112))</f>
        <v/>
      </c>
    </row>
    <row r="113">
      <c r="A113" s="34" t="n"/>
      <c r="B113" s="35" t="n"/>
      <c r="C113" s="35" t="n"/>
      <c r="D113" s="36" t="n"/>
      <c r="E113" s="37">
        <f>IF(C113="","",IFERROR(INDEX(Budget!$B$6:$B$45,MATCH(C113,Budget!$A$6:$A$45,0)),"Unknown"))</f>
        <v/>
      </c>
      <c r="F113" s="37">
        <f>IF(A113="","",MONTH(A113))</f>
        <v/>
      </c>
      <c r="G113" s="37">
        <f>IF(A113="","",YEAR(A113))</f>
        <v/>
      </c>
    </row>
    <row r="114">
      <c r="A114" s="34" t="n"/>
      <c r="B114" s="35" t="n"/>
      <c r="C114" s="35" t="n"/>
      <c r="D114" s="36" t="n"/>
      <c r="E114" s="37">
        <f>IF(C114="","",IFERROR(INDEX(Budget!$B$6:$B$45,MATCH(C114,Budget!$A$6:$A$45,0)),"Unknown"))</f>
        <v/>
      </c>
      <c r="F114" s="37">
        <f>IF(A114="","",MONTH(A114))</f>
        <v/>
      </c>
      <c r="G114" s="37">
        <f>IF(A114="","",YEAR(A114))</f>
        <v/>
      </c>
    </row>
    <row r="115">
      <c r="A115" s="34" t="n"/>
      <c r="B115" s="35" t="n"/>
      <c r="C115" s="35" t="n"/>
      <c r="D115" s="36" t="n"/>
      <c r="E115" s="37">
        <f>IF(C115="","",IFERROR(INDEX(Budget!$B$6:$B$45,MATCH(C115,Budget!$A$6:$A$45,0)),"Unknown"))</f>
        <v/>
      </c>
      <c r="F115" s="37">
        <f>IF(A115="","",MONTH(A115))</f>
        <v/>
      </c>
      <c r="G115" s="37">
        <f>IF(A115="","",YEAR(A115))</f>
        <v/>
      </c>
    </row>
    <row r="116">
      <c r="A116" s="34" t="n"/>
      <c r="B116" s="35" t="n"/>
      <c r="C116" s="35" t="n"/>
      <c r="D116" s="36" t="n"/>
      <c r="E116" s="37">
        <f>IF(C116="","",IFERROR(INDEX(Budget!$B$6:$B$45,MATCH(C116,Budget!$A$6:$A$45,0)),"Unknown"))</f>
        <v/>
      </c>
      <c r="F116" s="37">
        <f>IF(A116="","",MONTH(A116))</f>
        <v/>
      </c>
      <c r="G116" s="37">
        <f>IF(A116="","",YEAR(A116))</f>
        <v/>
      </c>
    </row>
    <row r="117">
      <c r="A117" s="34" t="n"/>
      <c r="B117" s="35" t="n"/>
      <c r="C117" s="35" t="n"/>
      <c r="D117" s="36" t="n"/>
      <c r="E117" s="37">
        <f>IF(C117="","",IFERROR(INDEX(Budget!$B$6:$B$45,MATCH(C117,Budget!$A$6:$A$45,0)),"Unknown"))</f>
        <v/>
      </c>
      <c r="F117" s="37">
        <f>IF(A117="","",MONTH(A117))</f>
        <v/>
      </c>
      <c r="G117" s="37">
        <f>IF(A117="","",YEAR(A117))</f>
        <v/>
      </c>
    </row>
    <row r="118">
      <c r="A118" s="34" t="n"/>
      <c r="B118" s="35" t="n"/>
      <c r="C118" s="35" t="n"/>
      <c r="D118" s="36" t="n"/>
      <c r="E118" s="37">
        <f>IF(C118="","",IFERROR(INDEX(Budget!$B$6:$B$45,MATCH(C118,Budget!$A$6:$A$45,0)),"Unknown"))</f>
        <v/>
      </c>
      <c r="F118" s="37">
        <f>IF(A118="","",MONTH(A118))</f>
        <v/>
      </c>
      <c r="G118" s="37">
        <f>IF(A118="","",YEAR(A118))</f>
        <v/>
      </c>
    </row>
    <row r="119">
      <c r="A119" s="34" t="n"/>
      <c r="B119" s="35" t="n"/>
      <c r="C119" s="35" t="n"/>
      <c r="D119" s="36" t="n"/>
      <c r="E119" s="37">
        <f>IF(C119="","",IFERROR(INDEX(Budget!$B$6:$B$45,MATCH(C119,Budget!$A$6:$A$45,0)),"Unknown"))</f>
        <v/>
      </c>
      <c r="F119" s="37">
        <f>IF(A119="","",MONTH(A119))</f>
        <v/>
      </c>
      <c r="G119" s="37">
        <f>IF(A119="","",YEAR(A119))</f>
        <v/>
      </c>
    </row>
    <row r="120">
      <c r="A120" s="34" t="n"/>
      <c r="B120" s="35" t="n"/>
      <c r="C120" s="35" t="n"/>
      <c r="D120" s="36" t="n"/>
      <c r="E120" s="37">
        <f>IF(C120="","",IFERROR(INDEX(Budget!$B$6:$B$45,MATCH(C120,Budget!$A$6:$A$45,0)),"Unknown"))</f>
        <v/>
      </c>
      <c r="F120" s="37">
        <f>IF(A120="","",MONTH(A120))</f>
        <v/>
      </c>
      <c r="G120" s="37">
        <f>IF(A120="","",YEAR(A120))</f>
        <v/>
      </c>
    </row>
    <row r="121">
      <c r="A121" s="34" t="n"/>
      <c r="B121" s="35" t="n"/>
      <c r="C121" s="35" t="n"/>
      <c r="D121" s="36" t="n"/>
      <c r="E121" s="37">
        <f>IF(C121="","",IFERROR(INDEX(Budget!$B$6:$B$45,MATCH(C121,Budget!$A$6:$A$45,0)),"Unknown"))</f>
        <v/>
      </c>
      <c r="F121" s="37">
        <f>IF(A121="","",MONTH(A121))</f>
        <v/>
      </c>
      <c r="G121" s="37">
        <f>IF(A121="","",YEAR(A121))</f>
        <v/>
      </c>
    </row>
    <row r="122">
      <c r="A122" s="34" t="n"/>
      <c r="B122" s="35" t="n"/>
      <c r="C122" s="35" t="n"/>
      <c r="D122" s="36" t="n"/>
      <c r="E122" s="37">
        <f>IF(C122="","",IFERROR(INDEX(Budget!$B$6:$B$45,MATCH(C122,Budget!$A$6:$A$45,0)),"Unknown"))</f>
        <v/>
      </c>
      <c r="F122" s="37">
        <f>IF(A122="","",MONTH(A122))</f>
        <v/>
      </c>
      <c r="G122" s="37">
        <f>IF(A122="","",YEAR(A122))</f>
        <v/>
      </c>
    </row>
    <row r="123">
      <c r="A123" s="34" t="n"/>
      <c r="B123" s="35" t="n"/>
      <c r="C123" s="35" t="n"/>
      <c r="D123" s="36" t="n"/>
      <c r="E123" s="37">
        <f>IF(C123="","",IFERROR(INDEX(Budget!$B$6:$B$45,MATCH(C123,Budget!$A$6:$A$45,0)),"Unknown"))</f>
        <v/>
      </c>
      <c r="F123" s="37">
        <f>IF(A123="","",MONTH(A123))</f>
        <v/>
      </c>
      <c r="G123" s="37">
        <f>IF(A123="","",YEAR(A123))</f>
        <v/>
      </c>
    </row>
    <row r="124">
      <c r="A124" s="34" t="n"/>
      <c r="B124" s="35" t="n"/>
      <c r="C124" s="35" t="n"/>
      <c r="D124" s="36" t="n"/>
      <c r="E124" s="37">
        <f>IF(C124="","",IFERROR(INDEX(Budget!$B$6:$B$45,MATCH(C124,Budget!$A$6:$A$45,0)),"Unknown"))</f>
        <v/>
      </c>
      <c r="F124" s="37">
        <f>IF(A124="","",MONTH(A124))</f>
        <v/>
      </c>
      <c r="G124" s="37">
        <f>IF(A124="","",YEAR(A124))</f>
        <v/>
      </c>
    </row>
    <row r="125">
      <c r="A125" s="34" t="n"/>
      <c r="B125" s="35" t="n"/>
      <c r="C125" s="35" t="n"/>
      <c r="D125" s="36" t="n"/>
      <c r="E125" s="37">
        <f>IF(C125="","",IFERROR(INDEX(Budget!$B$6:$B$45,MATCH(C125,Budget!$A$6:$A$45,0)),"Unknown"))</f>
        <v/>
      </c>
      <c r="F125" s="37">
        <f>IF(A125="","",MONTH(A125))</f>
        <v/>
      </c>
      <c r="G125" s="37">
        <f>IF(A125="","",YEAR(A125))</f>
        <v/>
      </c>
    </row>
    <row r="126">
      <c r="A126" s="34" t="n"/>
      <c r="B126" s="35" t="n"/>
      <c r="C126" s="35" t="n"/>
      <c r="D126" s="36" t="n"/>
      <c r="E126" s="37">
        <f>IF(C126="","",IFERROR(INDEX(Budget!$B$6:$B$45,MATCH(C126,Budget!$A$6:$A$45,0)),"Unknown"))</f>
        <v/>
      </c>
      <c r="F126" s="37">
        <f>IF(A126="","",MONTH(A126))</f>
        <v/>
      </c>
      <c r="G126" s="37">
        <f>IF(A126="","",YEAR(A126))</f>
        <v/>
      </c>
    </row>
    <row r="127">
      <c r="A127" s="34" t="n"/>
      <c r="B127" s="35" t="n"/>
      <c r="C127" s="35" t="n"/>
      <c r="D127" s="36" t="n"/>
      <c r="E127" s="37">
        <f>IF(C127="","",IFERROR(INDEX(Budget!$B$6:$B$45,MATCH(C127,Budget!$A$6:$A$45,0)),"Unknown"))</f>
        <v/>
      </c>
      <c r="F127" s="37">
        <f>IF(A127="","",MONTH(A127))</f>
        <v/>
      </c>
      <c r="G127" s="37">
        <f>IF(A127="","",YEAR(A127))</f>
        <v/>
      </c>
    </row>
    <row r="128">
      <c r="A128" s="34" t="n"/>
      <c r="B128" s="35" t="n"/>
      <c r="C128" s="35" t="n"/>
      <c r="D128" s="36" t="n"/>
      <c r="E128" s="37">
        <f>IF(C128="","",IFERROR(INDEX(Budget!$B$6:$B$45,MATCH(C128,Budget!$A$6:$A$45,0)),"Unknown"))</f>
        <v/>
      </c>
      <c r="F128" s="37">
        <f>IF(A128="","",MONTH(A128))</f>
        <v/>
      </c>
      <c r="G128" s="37">
        <f>IF(A128="","",YEAR(A128))</f>
        <v/>
      </c>
    </row>
    <row r="129">
      <c r="A129" s="34" t="n"/>
      <c r="B129" s="35" t="n"/>
      <c r="C129" s="35" t="n"/>
      <c r="D129" s="36" t="n"/>
      <c r="E129" s="37">
        <f>IF(C129="","",IFERROR(INDEX(Budget!$B$6:$B$45,MATCH(C129,Budget!$A$6:$A$45,0)),"Unknown"))</f>
        <v/>
      </c>
      <c r="F129" s="37">
        <f>IF(A129="","",MONTH(A129))</f>
        <v/>
      </c>
      <c r="G129" s="37">
        <f>IF(A129="","",YEAR(A129))</f>
        <v/>
      </c>
    </row>
    <row r="130">
      <c r="A130" s="34" t="n"/>
      <c r="B130" s="35" t="n"/>
      <c r="C130" s="35" t="n"/>
      <c r="D130" s="36" t="n"/>
      <c r="E130" s="37">
        <f>IF(C130="","",IFERROR(INDEX(Budget!$B$6:$B$45,MATCH(C130,Budget!$A$6:$A$45,0)),"Unknown"))</f>
        <v/>
      </c>
      <c r="F130" s="37">
        <f>IF(A130="","",MONTH(A130))</f>
        <v/>
      </c>
      <c r="G130" s="37">
        <f>IF(A130="","",YEAR(A130))</f>
        <v/>
      </c>
    </row>
    <row r="131">
      <c r="A131" s="34" t="n"/>
      <c r="B131" s="35" t="n"/>
      <c r="C131" s="35" t="n"/>
      <c r="D131" s="36" t="n"/>
      <c r="E131" s="37">
        <f>IF(C131="","",IFERROR(INDEX(Budget!$B$6:$B$45,MATCH(C131,Budget!$A$6:$A$45,0)),"Unknown"))</f>
        <v/>
      </c>
      <c r="F131" s="37">
        <f>IF(A131="","",MONTH(A131))</f>
        <v/>
      </c>
      <c r="G131" s="37">
        <f>IF(A131="","",YEAR(A131))</f>
        <v/>
      </c>
    </row>
    <row r="132">
      <c r="A132" s="34" t="n"/>
      <c r="B132" s="35" t="n"/>
      <c r="C132" s="35" t="n"/>
      <c r="D132" s="36" t="n"/>
      <c r="E132" s="37">
        <f>IF(C132="","",IFERROR(INDEX(Budget!$B$6:$B$45,MATCH(C132,Budget!$A$6:$A$45,0)),"Unknown"))</f>
        <v/>
      </c>
      <c r="F132" s="37">
        <f>IF(A132="","",MONTH(A132))</f>
        <v/>
      </c>
      <c r="G132" s="37">
        <f>IF(A132="","",YEAR(A132))</f>
        <v/>
      </c>
    </row>
    <row r="133">
      <c r="A133" s="34" t="n"/>
      <c r="B133" s="35" t="n"/>
      <c r="C133" s="35" t="n"/>
      <c r="D133" s="36" t="n"/>
      <c r="E133" s="37">
        <f>IF(C133="","",IFERROR(INDEX(Budget!$B$6:$B$45,MATCH(C133,Budget!$A$6:$A$45,0)),"Unknown"))</f>
        <v/>
      </c>
      <c r="F133" s="37">
        <f>IF(A133="","",MONTH(A133))</f>
        <v/>
      </c>
      <c r="G133" s="37">
        <f>IF(A133="","",YEAR(A133))</f>
        <v/>
      </c>
    </row>
    <row r="134">
      <c r="A134" s="34" t="n"/>
      <c r="B134" s="35" t="n"/>
      <c r="C134" s="35" t="n"/>
      <c r="D134" s="36" t="n"/>
      <c r="E134" s="37">
        <f>IF(C134="","",IFERROR(INDEX(Budget!$B$6:$B$45,MATCH(C134,Budget!$A$6:$A$45,0)),"Unknown"))</f>
        <v/>
      </c>
      <c r="F134" s="37">
        <f>IF(A134="","",MONTH(A134))</f>
        <v/>
      </c>
      <c r="G134" s="37">
        <f>IF(A134="","",YEAR(A134))</f>
        <v/>
      </c>
    </row>
    <row r="135">
      <c r="A135" s="34" t="n"/>
      <c r="B135" s="35" t="n"/>
      <c r="C135" s="35" t="n"/>
      <c r="D135" s="36" t="n"/>
      <c r="E135" s="37">
        <f>IF(C135="","",IFERROR(INDEX(Budget!$B$6:$B$45,MATCH(C135,Budget!$A$6:$A$45,0)),"Unknown"))</f>
        <v/>
      </c>
      <c r="F135" s="37">
        <f>IF(A135="","",MONTH(A135))</f>
        <v/>
      </c>
      <c r="G135" s="37">
        <f>IF(A135="","",YEAR(A135))</f>
        <v/>
      </c>
    </row>
    <row r="136">
      <c r="A136" s="34" t="n"/>
      <c r="B136" s="35" t="n"/>
      <c r="C136" s="35" t="n"/>
      <c r="D136" s="36" t="n"/>
      <c r="E136" s="37">
        <f>IF(C136="","",IFERROR(INDEX(Budget!$B$6:$B$45,MATCH(C136,Budget!$A$6:$A$45,0)),"Unknown"))</f>
        <v/>
      </c>
      <c r="F136" s="37">
        <f>IF(A136="","",MONTH(A136))</f>
        <v/>
      </c>
      <c r="G136" s="37">
        <f>IF(A136="","",YEAR(A136))</f>
        <v/>
      </c>
    </row>
    <row r="137">
      <c r="A137" s="34" t="n"/>
      <c r="B137" s="35" t="n"/>
      <c r="C137" s="35" t="n"/>
      <c r="D137" s="36" t="n"/>
      <c r="E137" s="37">
        <f>IF(C137="","",IFERROR(INDEX(Budget!$B$6:$B$45,MATCH(C137,Budget!$A$6:$A$45,0)),"Unknown"))</f>
        <v/>
      </c>
      <c r="F137" s="37">
        <f>IF(A137="","",MONTH(A137))</f>
        <v/>
      </c>
      <c r="G137" s="37">
        <f>IF(A137="","",YEAR(A137))</f>
        <v/>
      </c>
    </row>
    <row r="138">
      <c r="A138" s="34" t="n"/>
      <c r="B138" s="35" t="n"/>
      <c r="C138" s="35" t="n"/>
      <c r="D138" s="36" t="n"/>
      <c r="E138" s="37">
        <f>IF(C138="","",IFERROR(INDEX(Budget!$B$6:$B$45,MATCH(C138,Budget!$A$6:$A$45,0)),"Unknown"))</f>
        <v/>
      </c>
      <c r="F138" s="37">
        <f>IF(A138="","",MONTH(A138))</f>
        <v/>
      </c>
      <c r="G138" s="37">
        <f>IF(A138="","",YEAR(A138))</f>
        <v/>
      </c>
    </row>
    <row r="139">
      <c r="A139" s="34" t="n"/>
      <c r="B139" s="35" t="n"/>
      <c r="C139" s="35" t="n"/>
      <c r="D139" s="36" t="n"/>
      <c r="E139" s="37">
        <f>IF(C139="","",IFERROR(INDEX(Budget!$B$6:$B$45,MATCH(C139,Budget!$A$6:$A$45,0)),"Unknown"))</f>
        <v/>
      </c>
      <c r="F139" s="37">
        <f>IF(A139="","",MONTH(A139))</f>
        <v/>
      </c>
      <c r="G139" s="37">
        <f>IF(A139="","",YEAR(A139))</f>
        <v/>
      </c>
    </row>
    <row r="140">
      <c r="A140" s="34" t="n"/>
      <c r="B140" s="35" t="n"/>
      <c r="C140" s="35" t="n"/>
      <c r="D140" s="36" t="n"/>
      <c r="E140" s="37">
        <f>IF(C140="","",IFERROR(INDEX(Budget!$B$6:$B$45,MATCH(C140,Budget!$A$6:$A$45,0)),"Unknown"))</f>
        <v/>
      </c>
      <c r="F140" s="37">
        <f>IF(A140="","",MONTH(A140))</f>
        <v/>
      </c>
      <c r="G140" s="37">
        <f>IF(A140="","",YEAR(A140))</f>
        <v/>
      </c>
    </row>
    <row r="141">
      <c r="A141" s="34" t="n"/>
      <c r="B141" s="35" t="n"/>
      <c r="C141" s="35" t="n"/>
      <c r="D141" s="36" t="n"/>
      <c r="E141" s="37">
        <f>IF(C141="","",IFERROR(INDEX(Budget!$B$6:$B$45,MATCH(C141,Budget!$A$6:$A$45,0)),"Unknown"))</f>
        <v/>
      </c>
      <c r="F141" s="37">
        <f>IF(A141="","",MONTH(A141))</f>
        <v/>
      </c>
      <c r="G141" s="37">
        <f>IF(A141="","",YEAR(A141))</f>
        <v/>
      </c>
    </row>
    <row r="142">
      <c r="A142" s="34" t="n"/>
      <c r="B142" s="35" t="n"/>
      <c r="C142" s="35" t="n"/>
      <c r="D142" s="36" t="n"/>
      <c r="E142" s="37">
        <f>IF(C142="","",IFERROR(INDEX(Budget!$B$6:$B$45,MATCH(C142,Budget!$A$6:$A$45,0)),"Unknown"))</f>
        <v/>
      </c>
      <c r="F142" s="37">
        <f>IF(A142="","",MONTH(A142))</f>
        <v/>
      </c>
      <c r="G142" s="37">
        <f>IF(A142="","",YEAR(A142))</f>
        <v/>
      </c>
    </row>
    <row r="143">
      <c r="A143" s="34" t="n"/>
      <c r="B143" s="35" t="n"/>
      <c r="C143" s="35" t="n"/>
      <c r="D143" s="36" t="n"/>
      <c r="E143" s="37">
        <f>IF(C143="","",IFERROR(INDEX(Budget!$B$6:$B$45,MATCH(C143,Budget!$A$6:$A$45,0)),"Unknown"))</f>
        <v/>
      </c>
      <c r="F143" s="37">
        <f>IF(A143="","",MONTH(A143))</f>
        <v/>
      </c>
      <c r="G143" s="37">
        <f>IF(A143="","",YEAR(A143))</f>
        <v/>
      </c>
    </row>
    <row r="144">
      <c r="A144" s="34" t="n"/>
      <c r="B144" s="35" t="n"/>
      <c r="C144" s="35" t="n"/>
      <c r="D144" s="36" t="n"/>
      <c r="E144" s="37">
        <f>IF(C144="","",IFERROR(INDEX(Budget!$B$6:$B$45,MATCH(C144,Budget!$A$6:$A$45,0)),"Unknown"))</f>
        <v/>
      </c>
      <c r="F144" s="37">
        <f>IF(A144="","",MONTH(A144))</f>
        <v/>
      </c>
      <c r="G144" s="37">
        <f>IF(A144="","",YEAR(A144))</f>
        <v/>
      </c>
    </row>
    <row r="145">
      <c r="A145" s="34" t="n"/>
      <c r="B145" s="35" t="n"/>
      <c r="C145" s="35" t="n"/>
      <c r="D145" s="36" t="n"/>
      <c r="E145" s="37">
        <f>IF(C145="","",IFERROR(INDEX(Budget!$B$6:$B$45,MATCH(C145,Budget!$A$6:$A$45,0)),"Unknown"))</f>
        <v/>
      </c>
      <c r="F145" s="37">
        <f>IF(A145="","",MONTH(A145))</f>
        <v/>
      </c>
      <c r="G145" s="37">
        <f>IF(A145="","",YEAR(A145))</f>
        <v/>
      </c>
    </row>
    <row r="146">
      <c r="A146" s="34" t="n"/>
      <c r="B146" s="35" t="n"/>
      <c r="C146" s="35" t="n"/>
      <c r="D146" s="36" t="n"/>
      <c r="E146" s="37">
        <f>IF(C146="","",IFERROR(INDEX(Budget!$B$6:$B$45,MATCH(C146,Budget!$A$6:$A$45,0)),"Unknown"))</f>
        <v/>
      </c>
      <c r="F146" s="37">
        <f>IF(A146="","",MONTH(A146))</f>
        <v/>
      </c>
      <c r="G146" s="37">
        <f>IF(A146="","",YEAR(A146))</f>
        <v/>
      </c>
    </row>
    <row r="147">
      <c r="A147" s="34" t="n"/>
      <c r="B147" s="35" t="n"/>
      <c r="C147" s="35" t="n"/>
      <c r="D147" s="36" t="n"/>
      <c r="E147" s="37">
        <f>IF(C147="","",IFERROR(INDEX(Budget!$B$6:$B$45,MATCH(C147,Budget!$A$6:$A$45,0)),"Unknown"))</f>
        <v/>
      </c>
      <c r="F147" s="37">
        <f>IF(A147="","",MONTH(A147))</f>
        <v/>
      </c>
      <c r="G147" s="37">
        <f>IF(A147="","",YEAR(A147))</f>
        <v/>
      </c>
    </row>
    <row r="148">
      <c r="A148" s="34" t="n"/>
      <c r="B148" s="35" t="n"/>
      <c r="C148" s="35" t="n"/>
      <c r="D148" s="36" t="n"/>
      <c r="E148" s="37">
        <f>IF(C148="","",IFERROR(INDEX(Budget!$B$6:$B$45,MATCH(C148,Budget!$A$6:$A$45,0)),"Unknown"))</f>
        <v/>
      </c>
      <c r="F148" s="37">
        <f>IF(A148="","",MONTH(A148))</f>
        <v/>
      </c>
      <c r="G148" s="37">
        <f>IF(A148="","",YEAR(A148))</f>
        <v/>
      </c>
    </row>
    <row r="149">
      <c r="A149" s="34" t="n"/>
      <c r="B149" s="35" t="n"/>
      <c r="C149" s="35" t="n"/>
      <c r="D149" s="36" t="n"/>
      <c r="E149" s="37">
        <f>IF(C149="","",IFERROR(INDEX(Budget!$B$6:$B$45,MATCH(C149,Budget!$A$6:$A$45,0)),"Unknown"))</f>
        <v/>
      </c>
      <c r="F149" s="37">
        <f>IF(A149="","",MONTH(A149))</f>
        <v/>
      </c>
      <c r="G149" s="37">
        <f>IF(A149="","",YEAR(A149))</f>
        <v/>
      </c>
    </row>
    <row r="150">
      <c r="A150" s="34" t="n"/>
      <c r="B150" s="35" t="n"/>
      <c r="C150" s="35" t="n"/>
      <c r="D150" s="36" t="n"/>
      <c r="E150" s="37">
        <f>IF(C150="","",IFERROR(INDEX(Budget!$B$6:$B$45,MATCH(C150,Budget!$A$6:$A$45,0)),"Unknown"))</f>
        <v/>
      </c>
      <c r="F150" s="37">
        <f>IF(A150="","",MONTH(A150))</f>
        <v/>
      </c>
      <c r="G150" s="37">
        <f>IF(A150="","",YEAR(A150))</f>
        <v/>
      </c>
    </row>
    <row r="151">
      <c r="A151" s="34" t="n"/>
      <c r="B151" s="35" t="n"/>
      <c r="C151" s="35" t="n"/>
      <c r="D151" s="36" t="n"/>
      <c r="E151" s="37">
        <f>IF(C151="","",IFERROR(INDEX(Budget!$B$6:$B$45,MATCH(C151,Budget!$A$6:$A$45,0)),"Unknown"))</f>
        <v/>
      </c>
      <c r="F151" s="37">
        <f>IF(A151="","",MONTH(A151))</f>
        <v/>
      </c>
      <c r="G151" s="37">
        <f>IF(A151="","",YEAR(A151))</f>
        <v/>
      </c>
    </row>
    <row r="152">
      <c r="A152" s="34" t="n"/>
      <c r="B152" s="35" t="n"/>
      <c r="C152" s="35" t="n"/>
      <c r="D152" s="36" t="n"/>
      <c r="E152" s="37">
        <f>IF(C152="","",IFERROR(INDEX(Budget!$B$6:$B$45,MATCH(C152,Budget!$A$6:$A$45,0)),"Unknown"))</f>
        <v/>
      </c>
      <c r="F152" s="37">
        <f>IF(A152="","",MONTH(A152))</f>
        <v/>
      </c>
      <c r="G152" s="37">
        <f>IF(A152="","",YEAR(A152))</f>
        <v/>
      </c>
    </row>
    <row r="153">
      <c r="A153" s="34" t="n"/>
      <c r="B153" s="35" t="n"/>
      <c r="C153" s="35" t="n"/>
      <c r="D153" s="36" t="n"/>
      <c r="E153" s="37">
        <f>IF(C153="","",IFERROR(INDEX(Budget!$B$6:$B$45,MATCH(C153,Budget!$A$6:$A$45,0)),"Unknown"))</f>
        <v/>
      </c>
      <c r="F153" s="37">
        <f>IF(A153="","",MONTH(A153))</f>
        <v/>
      </c>
      <c r="G153" s="37">
        <f>IF(A153="","",YEAR(A153))</f>
        <v/>
      </c>
    </row>
    <row r="154">
      <c r="A154" s="34" t="n"/>
      <c r="B154" s="35" t="n"/>
      <c r="C154" s="35" t="n"/>
      <c r="D154" s="36" t="n"/>
      <c r="E154" s="37">
        <f>IF(C154="","",IFERROR(INDEX(Budget!$B$6:$B$45,MATCH(C154,Budget!$A$6:$A$45,0)),"Unknown"))</f>
        <v/>
      </c>
      <c r="F154" s="37">
        <f>IF(A154="","",MONTH(A154))</f>
        <v/>
      </c>
      <c r="G154" s="37">
        <f>IF(A154="","",YEAR(A154))</f>
        <v/>
      </c>
    </row>
    <row r="155">
      <c r="A155" s="34" t="n"/>
      <c r="B155" s="35" t="n"/>
      <c r="C155" s="35" t="n"/>
      <c r="D155" s="36" t="n"/>
      <c r="E155" s="37">
        <f>IF(C155="","",IFERROR(INDEX(Budget!$B$6:$B$45,MATCH(C155,Budget!$A$6:$A$45,0)),"Unknown"))</f>
        <v/>
      </c>
      <c r="F155" s="37">
        <f>IF(A155="","",MONTH(A155))</f>
        <v/>
      </c>
      <c r="G155" s="37">
        <f>IF(A155="","",YEAR(A155))</f>
        <v/>
      </c>
    </row>
    <row r="156">
      <c r="A156" s="34" t="n"/>
      <c r="B156" s="35" t="n"/>
      <c r="C156" s="35" t="n"/>
      <c r="D156" s="36" t="n"/>
      <c r="E156" s="37">
        <f>IF(C156="","",IFERROR(INDEX(Budget!$B$6:$B$45,MATCH(C156,Budget!$A$6:$A$45,0)),"Unknown"))</f>
        <v/>
      </c>
      <c r="F156" s="37">
        <f>IF(A156="","",MONTH(A156))</f>
        <v/>
      </c>
      <c r="G156" s="37">
        <f>IF(A156="","",YEAR(A156))</f>
        <v/>
      </c>
    </row>
    <row r="157">
      <c r="A157" s="34" t="n"/>
      <c r="B157" s="35" t="n"/>
      <c r="C157" s="35" t="n"/>
      <c r="D157" s="36" t="n"/>
      <c r="E157" s="37">
        <f>IF(C157="","",IFERROR(INDEX(Budget!$B$6:$B$45,MATCH(C157,Budget!$A$6:$A$45,0)),"Unknown"))</f>
        <v/>
      </c>
      <c r="F157" s="37">
        <f>IF(A157="","",MONTH(A157))</f>
        <v/>
      </c>
      <c r="G157" s="37">
        <f>IF(A157="","",YEAR(A157))</f>
        <v/>
      </c>
    </row>
    <row r="158">
      <c r="A158" s="34" t="n"/>
      <c r="B158" s="35" t="n"/>
      <c r="C158" s="35" t="n"/>
      <c r="D158" s="36" t="n"/>
      <c r="E158" s="37">
        <f>IF(C158="","",IFERROR(INDEX(Budget!$B$6:$B$45,MATCH(C158,Budget!$A$6:$A$45,0)),"Unknown"))</f>
        <v/>
      </c>
      <c r="F158" s="37">
        <f>IF(A158="","",MONTH(A158))</f>
        <v/>
      </c>
      <c r="G158" s="37">
        <f>IF(A158="","",YEAR(A158))</f>
        <v/>
      </c>
    </row>
    <row r="159">
      <c r="A159" s="34" t="n"/>
      <c r="B159" s="35" t="n"/>
      <c r="C159" s="35" t="n"/>
      <c r="D159" s="36" t="n"/>
      <c r="E159" s="37">
        <f>IF(C159="","",IFERROR(INDEX(Budget!$B$6:$B$45,MATCH(C159,Budget!$A$6:$A$45,0)),"Unknown"))</f>
        <v/>
      </c>
      <c r="F159" s="37">
        <f>IF(A159="","",MONTH(A159))</f>
        <v/>
      </c>
      <c r="G159" s="37">
        <f>IF(A159="","",YEAR(A159))</f>
        <v/>
      </c>
    </row>
    <row r="160">
      <c r="A160" s="34" t="n"/>
      <c r="B160" s="35" t="n"/>
      <c r="C160" s="35" t="n"/>
      <c r="D160" s="36" t="n"/>
      <c r="E160" s="37">
        <f>IF(C160="","",IFERROR(INDEX(Budget!$B$6:$B$45,MATCH(C160,Budget!$A$6:$A$45,0)),"Unknown"))</f>
        <v/>
      </c>
      <c r="F160" s="37">
        <f>IF(A160="","",MONTH(A160))</f>
        <v/>
      </c>
      <c r="G160" s="37">
        <f>IF(A160="","",YEAR(A160))</f>
        <v/>
      </c>
    </row>
    <row r="161">
      <c r="A161" s="34" t="n"/>
      <c r="B161" s="35" t="n"/>
      <c r="C161" s="35" t="n"/>
      <c r="D161" s="36" t="n"/>
      <c r="E161" s="37">
        <f>IF(C161="","",IFERROR(INDEX(Budget!$B$6:$B$45,MATCH(C161,Budget!$A$6:$A$45,0)),"Unknown"))</f>
        <v/>
      </c>
      <c r="F161" s="37">
        <f>IF(A161="","",MONTH(A161))</f>
        <v/>
      </c>
      <c r="G161" s="37">
        <f>IF(A161="","",YEAR(A161))</f>
        <v/>
      </c>
    </row>
    <row r="162">
      <c r="A162" s="34" t="n"/>
      <c r="B162" s="35" t="n"/>
      <c r="C162" s="35" t="n"/>
      <c r="D162" s="36" t="n"/>
      <c r="E162" s="37">
        <f>IF(C162="","",IFERROR(INDEX(Budget!$B$6:$B$45,MATCH(C162,Budget!$A$6:$A$45,0)),"Unknown"))</f>
        <v/>
      </c>
      <c r="F162" s="37">
        <f>IF(A162="","",MONTH(A162))</f>
        <v/>
      </c>
      <c r="G162" s="37">
        <f>IF(A162="","",YEAR(A162))</f>
        <v/>
      </c>
    </row>
    <row r="163">
      <c r="A163" s="34" t="n"/>
      <c r="B163" s="35" t="n"/>
      <c r="C163" s="35" t="n"/>
      <c r="D163" s="36" t="n"/>
      <c r="E163" s="37">
        <f>IF(C163="","",IFERROR(INDEX(Budget!$B$6:$B$45,MATCH(C163,Budget!$A$6:$A$45,0)),"Unknown"))</f>
        <v/>
      </c>
      <c r="F163" s="37">
        <f>IF(A163="","",MONTH(A163))</f>
        <v/>
      </c>
      <c r="G163" s="37">
        <f>IF(A163="","",YEAR(A163))</f>
        <v/>
      </c>
    </row>
    <row r="164">
      <c r="A164" s="34" t="n"/>
      <c r="B164" s="35" t="n"/>
      <c r="C164" s="35" t="n"/>
      <c r="D164" s="36" t="n"/>
      <c r="E164" s="37">
        <f>IF(C164="","",IFERROR(INDEX(Budget!$B$6:$B$45,MATCH(C164,Budget!$A$6:$A$45,0)),"Unknown"))</f>
        <v/>
      </c>
      <c r="F164" s="37">
        <f>IF(A164="","",MONTH(A164))</f>
        <v/>
      </c>
      <c r="G164" s="37">
        <f>IF(A164="","",YEAR(A164))</f>
        <v/>
      </c>
    </row>
    <row r="165">
      <c r="A165" s="34" t="n"/>
      <c r="B165" s="35" t="n"/>
      <c r="C165" s="35" t="n"/>
      <c r="D165" s="36" t="n"/>
      <c r="E165" s="37">
        <f>IF(C165="","",IFERROR(INDEX(Budget!$B$6:$B$45,MATCH(C165,Budget!$A$6:$A$45,0)),"Unknown"))</f>
        <v/>
      </c>
      <c r="F165" s="37">
        <f>IF(A165="","",MONTH(A165))</f>
        <v/>
      </c>
      <c r="G165" s="37">
        <f>IF(A165="","",YEAR(A165))</f>
        <v/>
      </c>
    </row>
    <row r="166">
      <c r="A166" s="34" t="n"/>
      <c r="B166" s="35" t="n"/>
      <c r="C166" s="35" t="n"/>
      <c r="D166" s="36" t="n"/>
      <c r="E166" s="37">
        <f>IF(C166="","",IFERROR(INDEX(Budget!$B$6:$B$45,MATCH(C166,Budget!$A$6:$A$45,0)),"Unknown"))</f>
        <v/>
      </c>
      <c r="F166" s="37">
        <f>IF(A166="","",MONTH(A166))</f>
        <v/>
      </c>
      <c r="G166" s="37">
        <f>IF(A166="","",YEAR(A166))</f>
        <v/>
      </c>
    </row>
    <row r="167">
      <c r="A167" s="34" t="n"/>
      <c r="B167" s="35" t="n"/>
      <c r="C167" s="35" t="n"/>
      <c r="D167" s="36" t="n"/>
      <c r="E167" s="37">
        <f>IF(C167="","",IFERROR(INDEX(Budget!$B$6:$B$45,MATCH(C167,Budget!$A$6:$A$45,0)),"Unknown"))</f>
        <v/>
      </c>
      <c r="F167" s="37">
        <f>IF(A167="","",MONTH(A167))</f>
        <v/>
      </c>
      <c r="G167" s="37">
        <f>IF(A167="","",YEAR(A167))</f>
        <v/>
      </c>
    </row>
    <row r="168">
      <c r="A168" s="34" t="n"/>
      <c r="B168" s="35" t="n"/>
      <c r="C168" s="35" t="n"/>
      <c r="D168" s="36" t="n"/>
      <c r="E168" s="37">
        <f>IF(C168="","",IFERROR(INDEX(Budget!$B$6:$B$45,MATCH(C168,Budget!$A$6:$A$45,0)),"Unknown"))</f>
        <v/>
      </c>
      <c r="F168" s="37">
        <f>IF(A168="","",MONTH(A168))</f>
        <v/>
      </c>
      <c r="G168" s="37">
        <f>IF(A168="","",YEAR(A168))</f>
        <v/>
      </c>
    </row>
    <row r="169">
      <c r="A169" s="34" t="n"/>
      <c r="B169" s="35" t="n"/>
      <c r="C169" s="35" t="n"/>
      <c r="D169" s="36" t="n"/>
      <c r="E169" s="37">
        <f>IF(C169="","",IFERROR(INDEX(Budget!$B$6:$B$45,MATCH(C169,Budget!$A$6:$A$45,0)),"Unknown"))</f>
        <v/>
      </c>
      <c r="F169" s="37">
        <f>IF(A169="","",MONTH(A169))</f>
        <v/>
      </c>
      <c r="G169" s="37">
        <f>IF(A169="","",YEAR(A169))</f>
        <v/>
      </c>
    </row>
    <row r="170">
      <c r="A170" s="34" t="n"/>
      <c r="B170" s="35" t="n"/>
      <c r="C170" s="35" t="n"/>
      <c r="D170" s="36" t="n"/>
      <c r="E170" s="37">
        <f>IF(C170="","",IFERROR(INDEX(Budget!$B$6:$B$45,MATCH(C170,Budget!$A$6:$A$45,0)),"Unknown"))</f>
        <v/>
      </c>
      <c r="F170" s="37">
        <f>IF(A170="","",MONTH(A170))</f>
        <v/>
      </c>
      <c r="G170" s="37">
        <f>IF(A170="","",YEAR(A170))</f>
        <v/>
      </c>
    </row>
    <row r="171">
      <c r="A171" s="34" t="n"/>
      <c r="B171" s="35" t="n"/>
      <c r="C171" s="35" t="n"/>
      <c r="D171" s="36" t="n"/>
      <c r="E171" s="37">
        <f>IF(C171="","",IFERROR(INDEX(Budget!$B$6:$B$45,MATCH(C171,Budget!$A$6:$A$45,0)),"Unknown"))</f>
        <v/>
      </c>
      <c r="F171" s="37">
        <f>IF(A171="","",MONTH(A171))</f>
        <v/>
      </c>
      <c r="G171" s="37">
        <f>IF(A171="","",YEAR(A171))</f>
        <v/>
      </c>
    </row>
    <row r="172">
      <c r="A172" s="34" t="n"/>
      <c r="B172" s="35" t="n"/>
      <c r="C172" s="35" t="n"/>
      <c r="D172" s="36" t="n"/>
      <c r="E172" s="37">
        <f>IF(C172="","",IFERROR(INDEX(Budget!$B$6:$B$45,MATCH(C172,Budget!$A$6:$A$45,0)),"Unknown"))</f>
        <v/>
      </c>
      <c r="F172" s="37">
        <f>IF(A172="","",MONTH(A172))</f>
        <v/>
      </c>
      <c r="G172" s="37">
        <f>IF(A172="","",YEAR(A172))</f>
        <v/>
      </c>
    </row>
    <row r="173">
      <c r="A173" s="34" t="n"/>
      <c r="B173" s="35" t="n"/>
      <c r="C173" s="35" t="n"/>
      <c r="D173" s="36" t="n"/>
      <c r="E173" s="37">
        <f>IF(C173="","",IFERROR(INDEX(Budget!$B$6:$B$45,MATCH(C173,Budget!$A$6:$A$45,0)),"Unknown"))</f>
        <v/>
      </c>
      <c r="F173" s="37">
        <f>IF(A173="","",MONTH(A173))</f>
        <v/>
      </c>
      <c r="G173" s="37">
        <f>IF(A173="","",YEAR(A173))</f>
        <v/>
      </c>
    </row>
    <row r="174">
      <c r="A174" s="34" t="n"/>
      <c r="B174" s="35" t="n"/>
      <c r="C174" s="35" t="n"/>
      <c r="D174" s="36" t="n"/>
      <c r="E174" s="37">
        <f>IF(C174="","",IFERROR(INDEX(Budget!$B$6:$B$45,MATCH(C174,Budget!$A$6:$A$45,0)),"Unknown"))</f>
        <v/>
      </c>
      <c r="F174" s="37">
        <f>IF(A174="","",MONTH(A174))</f>
        <v/>
      </c>
      <c r="G174" s="37">
        <f>IF(A174="","",YEAR(A174))</f>
        <v/>
      </c>
    </row>
    <row r="175">
      <c r="A175" s="34" t="n"/>
      <c r="B175" s="35" t="n"/>
      <c r="C175" s="35" t="n"/>
      <c r="D175" s="36" t="n"/>
      <c r="E175" s="37">
        <f>IF(C175="","",IFERROR(INDEX(Budget!$B$6:$B$45,MATCH(C175,Budget!$A$6:$A$45,0)),"Unknown"))</f>
        <v/>
      </c>
      <c r="F175" s="37">
        <f>IF(A175="","",MONTH(A175))</f>
        <v/>
      </c>
      <c r="G175" s="37">
        <f>IF(A175="","",YEAR(A175))</f>
        <v/>
      </c>
    </row>
    <row r="176">
      <c r="A176" s="34" t="n"/>
      <c r="B176" s="35" t="n"/>
      <c r="C176" s="35" t="n"/>
      <c r="D176" s="36" t="n"/>
      <c r="E176" s="37">
        <f>IF(C176="","",IFERROR(INDEX(Budget!$B$6:$B$45,MATCH(C176,Budget!$A$6:$A$45,0)),"Unknown"))</f>
        <v/>
      </c>
      <c r="F176" s="37">
        <f>IF(A176="","",MONTH(A176))</f>
        <v/>
      </c>
      <c r="G176" s="37">
        <f>IF(A176="","",YEAR(A176))</f>
        <v/>
      </c>
    </row>
    <row r="177">
      <c r="A177" s="34" t="n"/>
      <c r="B177" s="35" t="n"/>
      <c r="C177" s="35" t="n"/>
      <c r="D177" s="36" t="n"/>
      <c r="E177" s="37">
        <f>IF(C177="","",IFERROR(INDEX(Budget!$B$6:$B$45,MATCH(C177,Budget!$A$6:$A$45,0)),"Unknown"))</f>
        <v/>
      </c>
      <c r="F177" s="37">
        <f>IF(A177="","",MONTH(A177))</f>
        <v/>
      </c>
      <c r="G177" s="37">
        <f>IF(A177="","",YEAR(A177))</f>
        <v/>
      </c>
    </row>
    <row r="178">
      <c r="A178" s="34" t="n"/>
      <c r="B178" s="35" t="n"/>
      <c r="C178" s="35" t="n"/>
      <c r="D178" s="36" t="n"/>
      <c r="E178" s="37">
        <f>IF(C178="","",IFERROR(INDEX(Budget!$B$6:$B$45,MATCH(C178,Budget!$A$6:$A$45,0)),"Unknown"))</f>
        <v/>
      </c>
      <c r="F178" s="37">
        <f>IF(A178="","",MONTH(A178))</f>
        <v/>
      </c>
      <c r="G178" s="37">
        <f>IF(A178="","",YEAR(A178))</f>
        <v/>
      </c>
    </row>
    <row r="179">
      <c r="A179" s="34" t="n"/>
      <c r="B179" s="35" t="n"/>
      <c r="C179" s="35" t="n"/>
      <c r="D179" s="36" t="n"/>
      <c r="E179" s="37">
        <f>IF(C179="","",IFERROR(INDEX(Budget!$B$6:$B$45,MATCH(C179,Budget!$A$6:$A$45,0)),"Unknown"))</f>
        <v/>
      </c>
      <c r="F179" s="37">
        <f>IF(A179="","",MONTH(A179))</f>
        <v/>
      </c>
      <c r="G179" s="37">
        <f>IF(A179="","",YEAR(A179))</f>
        <v/>
      </c>
    </row>
    <row r="180">
      <c r="A180" s="34" t="n"/>
      <c r="B180" s="35" t="n"/>
      <c r="C180" s="35" t="n"/>
      <c r="D180" s="36" t="n"/>
      <c r="E180" s="37">
        <f>IF(C180="","",IFERROR(INDEX(Budget!$B$6:$B$45,MATCH(C180,Budget!$A$6:$A$45,0)),"Unknown"))</f>
        <v/>
      </c>
      <c r="F180" s="37">
        <f>IF(A180="","",MONTH(A180))</f>
        <v/>
      </c>
      <c r="G180" s="37">
        <f>IF(A180="","",YEAR(A180))</f>
        <v/>
      </c>
    </row>
    <row r="181">
      <c r="A181" s="34" t="n"/>
      <c r="B181" s="35" t="n"/>
      <c r="C181" s="35" t="n"/>
      <c r="D181" s="36" t="n"/>
      <c r="E181" s="37">
        <f>IF(C181="","",IFERROR(INDEX(Budget!$B$6:$B$45,MATCH(C181,Budget!$A$6:$A$45,0)),"Unknown"))</f>
        <v/>
      </c>
      <c r="F181" s="37">
        <f>IF(A181="","",MONTH(A181))</f>
        <v/>
      </c>
      <c r="G181" s="37">
        <f>IF(A181="","",YEAR(A181))</f>
        <v/>
      </c>
    </row>
    <row r="182">
      <c r="A182" s="34" t="n"/>
      <c r="B182" s="35" t="n"/>
      <c r="C182" s="35" t="n"/>
      <c r="D182" s="36" t="n"/>
      <c r="E182" s="37">
        <f>IF(C182="","",IFERROR(INDEX(Budget!$B$6:$B$45,MATCH(C182,Budget!$A$6:$A$45,0)),"Unknown"))</f>
        <v/>
      </c>
      <c r="F182" s="37">
        <f>IF(A182="","",MONTH(A182))</f>
        <v/>
      </c>
      <c r="G182" s="37">
        <f>IF(A182="","",YEAR(A182))</f>
        <v/>
      </c>
    </row>
    <row r="183">
      <c r="A183" s="34" t="n"/>
      <c r="B183" s="35" t="n"/>
      <c r="C183" s="35" t="n"/>
      <c r="D183" s="36" t="n"/>
      <c r="E183" s="37">
        <f>IF(C183="","",IFERROR(INDEX(Budget!$B$6:$B$45,MATCH(C183,Budget!$A$6:$A$45,0)),"Unknown"))</f>
        <v/>
      </c>
      <c r="F183" s="37">
        <f>IF(A183="","",MONTH(A183))</f>
        <v/>
      </c>
      <c r="G183" s="37">
        <f>IF(A183="","",YEAR(A183))</f>
        <v/>
      </c>
    </row>
    <row r="184">
      <c r="A184" s="34" t="n"/>
      <c r="B184" s="35" t="n"/>
      <c r="C184" s="35" t="n"/>
      <c r="D184" s="36" t="n"/>
      <c r="E184" s="37">
        <f>IF(C184="","",IFERROR(INDEX(Budget!$B$6:$B$45,MATCH(C184,Budget!$A$6:$A$45,0)),"Unknown"))</f>
        <v/>
      </c>
      <c r="F184" s="37">
        <f>IF(A184="","",MONTH(A184))</f>
        <v/>
      </c>
      <c r="G184" s="37">
        <f>IF(A184="","",YEAR(A184))</f>
        <v/>
      </c>
    </row>
    <row r="185">
      <c r="A185" s="34" t="n"/>
      <c r="B185" s="35" t="n"/>
      <c r="C185" s="35" t="n"/>
      <c r="D185" s="36" t="n"/>
      <c r="E185" s="37">
        <f>IF(C185="","",IFERROR(INDEX(Budget!$B$6:$B$45,MATCH(C185,Budget!$A$6:$A$45,0)),"Unknown"))</f>
        <v/>
      </c>
      <c r="F185" s="37">
        <f>IF(A185="","",MONTH(A185))</f>
        <v/>
      </c>
      <c r="G185" s="37">
        <f>IF(A185="","",YEAR(A185))</f>
        <v/>
      </c>
    </row>
    <row r="186">
      <c r="A186" s="34" t="n"/>
      <c r="B186" s="35" t="n"/>
      <c r="C186" s="35" t="n"/>
      <c r="D186" s="36" t="n"/>
      <c r="E186" s="37">
        <f>IF(C186="","",IFERROR(INDEX(Budget!$B$6:$B$45,MATCH(C186,Budget!$A$6:$A$45,0)),"Unknown"))</f>
        <v/>
      </c>
      <c r="F186" s="37">
        <f>IF(A186="","",MONTH(A186))</f>
        <v/>
      </c>
      <c r="G186" s="37">
        <f>IF(A186="","",YEAR(A186))</f>
        <v/>
      </c>
    </row>
    <row r="187">
      <c r="A187" s="34" t="n"/>
      <c r="B187" s="35" t="n"/>
      <c r="C187" s="35" t="n"/>
      <c r="D187" s="36" t="n"/>
      <c r="E187" s="37">
        <f>IF(C187="","",IFERROR(INDEX(Budget!$B$6:$B$45,MATCH(C187,Budget!$A$6:$A$45,0)),"Unknown"))</f>
        <v/>
      </c>
      <c r="F187" s="37">
        <f>IF(A187="","",MONTH(A187))</f>
        <v/>
      </c>
      <c r="G187" s="37">
        <f>IF(A187="","",YEAR(A187))</f>
        <v/>
      </c>
    </row>
    <row r="188">
      <c r="A188" s="34" t="n"/>
      <c r="B188" s="35" t="n"/>
      <c r="C188" s="35" t="n"/>
      <c r="D188" s="36" t="n"/>
      <c r="E188" s="37">
        <f>IF(C188="","",IFERROR(INDEX(Budget!$B$6:$B$45,MATCH(C188,Budget!$A$6:$A$45,0)),"Unknown"))</f>
        <v/>
      </c>
      <c r="F188" s="37">
        <f>IF(A188="","",MONTH(A188))</f>
        <v/>
      </c>
      <c r="G188" s="37">
        <f>IF(A188="","",YEAR(A188))</f>
        <v/>
      </c>
    </row>
    <row r="189">
      <c r="A189" s="34" t="n"/>
      <c r="B189" s="35" t="n"/>
      <c r="C189" s="35" t="n"/>
      <c r="D189" s="36" t="n"/>
      <c r="E189" s="37">
        <f>IF(C189="","",IFERROR(INDEX(Budget!$B$6:$B$45,MATCH(C189,Budget!$A$6:$A$45,0)),"Unknown"))</f>
        <v/>
      </c>
      <c r="F189" s="37">
        <f>IF(A189="","",MONTH(A189))</f>
        <v/>
      </c>
      <c r="G189" s="37">
        <f>IF(A189="","",YEAR(A189))</f>
        <v/>
      </c>
    </row>
    <row r="190">
      <c r="A190" s="34" t="n"/>
      <c r="B190" s="35" t="n"/>
      <c r="C190" s="35" t="n"/>
      <c r="D190" s="36" t="n"/>
      <c r="E190" s="37">
        <f>IF(C190="","",IFERROR(INDEX(Budget!$B$6:$B$45,MATCH(C190,Budget!$A$6:$A$45,0)),"Unknown"))</f>
        <v/>
      </c>
      <c r="F190" s="37">
        <f>IF(A190="","",MONTH(A190))</f>
        <v/>
      </c>
      <c r="G190" s="37">
        <f>IF(A190="","",YEAR(A190))</f>
        <v/>
      </c>
    </row>
    <row r="191">
      <c r="A191" s="34" t="n"/>
      <c r="B191" s="35" t="n"/>
      <c r="C191" s="35" t="n"/>
      <c r="D191" s="36" t="n"/>
      <c r="E191" s="37">
        <f>IF(C191="","",IFERROR(INDEX(Budget!$B$6:$B$45,MATCH(C191,Budget!$A$6:$A$45,0)),"Unknown"))</f>
        <v/>
      </c>
      <c r="F191" s="37">
        <f>IF(A191="","",MONTH(A191))</f>
        <v/>
      </c>
      <c r="G191" s="37">
        <f>IF(A191="","",YEAR(A191))</f>
        <v/>
      </c>
    </row>
    <row r="192">
      <c r="A192" s="34" t="n"/>
      <c r="B192" s="35" t="n"/>
      <c r="C192" s="35" t="n"/>
      <c r="D192" s="36" t="n"/>
      <c r="E192" s="37">
        <f>IF(C192="","",IFERROR(INDEX(Budget!$B$6:$B$45,MATCH(C192,Budget!$A$6:$A$45,0)),"Unknown"))</f>
        <v/>
      </c>
      <c r="F192" s="37">
        <f>IF(A192="","",MONTH(A192))</f>
        <v/>
      </c>
      <c r="G192" s="37">
        <f>IF(A192="","",YEAR(A192))</f>
        <v/>
      </c>
    </row>
    <row r="193">
      <c r="A193" s="34" t="n"/>
      <c r="B193" s="35" t="n"/>
      <c r="C193" s="35" t="n"/>
      <c r="D193" s="36" t="n"/>
      <c r="E193" s="37">
        <f>IF(C193="","",IFERROR(INDEX(Budget!$B$6:$B$45,MATCH(C193,Budget!$A$6:$A$45,0)),"Unknown"))</f>
        <v/>
      </c>
      <c r="F193" s="37">
        <f>IF(A193="","",MONTH(A193))</f>
        <v/>
      </c>
      <c r="G193" s="37">
        <f>IF(A193="","",YEAR(A193))</f>
        <v/>
      </c>
    </row>
    <row r="194">
      <c r="A194" s="34" t="n"/>
      <c r="B194" s="35" t="n"/>
      <c r="C194" s="35" t="n"/>
      <c r="D194" s="36" t="n"/>
      <c r="E194" s="37">
        <f>IF(C194="","",IFERROR(INDEX(Budget!$B$6:$B$45,MATCH(C194,Budget!$A$6:$A$45,0)),"Unknown"))</f>
        <v/>
      </c>
      <c r="F194" s="37">
        <f>IF(A194="","",MONTH(A194))</f>
        <v/>
      </c>
      <c r="G194" s="37">
        <f>IF(A194="","",YEAR(A194))</f>
        <v/>
      </c>
    </row>
    <row r="195">
      <c r="A195" s="34" t="n"/>
      <c r="B195" s="35" t="n"/>
      <c r="C195" s="35" t="n"/>
      <c r="D195" s="36" t="n"/>
      <c r="E195" s="37">
        <f>IF(C195="","",IFERROR(INDEX(Budget!$B$6:$B$45,MATCH(C195,Budget!$A$6:$A$45,0)),"Unknown"))</f>
        <v/>
      </c>
      <c r="F195" s="37">
        <f>IF(A195="","",MONTH(A195))</f>
        <v/>
      </c>
      <c r="G195" s="37">
        <f>IF(A195="","",YEAR(A195))</f>
        <v/>
      </c>
    </row>
    <row r="196">
      <c r="A196" s="34" t="n"/>
      <c r="B196" s="35" t="n"/>
      <c r="C196" s="35" t="n"/>
      <c r="D196" s="36" t="n"/>
      <c r="E196" s="37">
        <f>IF(C196="","",IFERROR(INDEX(Budget!$B$6:$B$45,MATCH(C196,Budget!$A$6:$A$45,0)),"Unknown"))</f>
        <v/>
      </c>
      <c r="F196" s="37">
        <f>IF(A196="","",MONTH(A196))</f>
        <v/>
      </c>
      <c r="G196" s="37">
        <f>IF(A196="","",YEAR(A196))</f>
        <v/>
      </c>
    </row>
    <row r="197">
      <c r="A197" s="34" t="n"/>
      <c r="B197" s="35" t="n"/>
      <c r="C197" s="35" t="n"/>
      <c r="D197" s="36" t="n"/>
      <c r="E197" s="37">
        <f>IF(C197="","",IFERROR(INDEX(Budget!$B$6:$B$45,MATCH(C197,Budget!$A$6:$A$45,0)),"Unknown"))</f>
        <v/>
      </c>
      <c r="F197" s="37">
        <f>IF(A197="","",MONTH(A197))</f>
        <v/>
      </c>
      <c r="G197" s="37">
        <f>IF(A197="","",YEAR(A197))</f>
        <v/>
      </c>
    </row>
    <row r="198">
      <c r="A198" s="34" t="n"/>
      <c r="B198" s="35" t="n"/>
      <c r="C198" s="35" t="n"/>
      <c r="D198" s="36" t="n"/>
      <c r="E198" s="37">
        <f>IF(C198="","",IFERROR(INDEX(Budget!$B$6:$B$45,MATCH(C198,Budget!$A$6:$A$45,0)),"Unknown"))</f>
        <v/>
      </c>
      <c r="F198" s="37">
        <f>IF(A198="","",MONTH(A198))</f>
        <v/>
      </c>
      <c r="G198" s="37">
        <f>IF(A198="","",YEAR(A198))</f>
        <v/>
      </c>
    </row>
    <row r="199">
      <c r="A199" s="34" t="n"/>
      <c r="B199" s="35" t="n"/>
      <c r="C199" s="35" t="n"/>
      <c r="D199" s="36" t="n"/>
      <c r="E199" s="37">
        <f>IF(C199="","",IFERROR(INDEX(Budget!$B$6:$B$45,MATCH(C199,Budget!$A$6:$A$45,0)),"Unknown"))</f>
        <v/>
      </c>
      <c r="F199" s="37">
        <f>IF(A199="","",MONTH(A199))</f>
        <v/>
      </c>
      <c r="G199" s="37">
        <f>IF(A199="","",YEAR(A199))</f>
        <v/>
      </c>
    </row>
    <row r="200">
      <c r="A200" s="34" t="n"/>
      <c r="B200" s="35" t="n"/>
      <c r="C200" s="35" t="n"/>
      <c r="D200" s="36" t="n"/>
      <c r="E200" s="37">
        <f>IF(C200="","",IFERROR(INDEX(Budget!$B$6:$B$45,MATCH(C200,Budget!$A$6:$A$45,0)),"Unknown"))</f>
        <v/>
      </c>
      <c r="F200" s="37">
        <f>IF(A200="","",MONTH(A200))</f>
        <v/>
      </c>
      <c r="G200" s="37">
        <f>IF(A200="","",YEAR(A200))</f>
        <v/>
      </c>
    </row>
    <row r="201">
      <c r="A201" s="34" t="n"/>
      <c r="B201" s="35" t="n"/>
      <c r="C201" s="35" t="n"/>
      <c r="D201" s="36" t="n"/>
      <c r="E201" s="37">
        <f>IF(C201="","",IFERROR(INDEX(Budget!$B$6:$B$45,MATCH(C201,Budget!$A$6:$A$45,0)),"Unknown"))</f>
        <v/>
      </c>
      <c r="F201" s="37">
        <f>IF(A201="","",MONTH(A201))</f>
        <v/>
      </c>
      <c r="G201" s="37">
        <f>IF(A201="","",YEAR(A201))</f>
        <v/>
      </c>
    </row>
    <row r="202">
      <c r="A202" s="34" t="n"/>
      <c r="B202" s="35" t="n"/>
      <c r="C202" s="35" t="n"/>
      <c r="D202" s="36" t="n"/>
      <c r="E202" s="37">
        <f>IF(C202="","",IFERROR(INDEX(Budget!$B$6:$B$45,MATCH(C202,Budget!$A$6:$A$45,0)),"Unknown"))</f>
        <v/>
      </c>
      <c r="F202" s="37">
        <f>IF(A202="","",MONTH(A202))</f>
        <v/>
      </c>
      <c r="G202" s="37">
        <f>IF(A202="","",YEAR(A202))</f>
        <v/>
      </c>
    </row>
    <row r="203">
      <c r="A203" s="34" t="n"/>
      <c r="B203" s="35" t="n"/>
      <c r="C203" s="35" t="n"/>
      <c r="D203" s="36" t="n"/>
      <c r="E203" s="37">
        <f>IF(C203="","",IFERROR(INDEX(Budget!$B$6:$B$45,MATCH(C203,Budget!$A$6:$A$45,0)),"Unknown"))</f>
        <v/>
      </c>
      <c r="F203" s="37">
        <f>IF(A203="","",MONTH(A203))</f>
        <v/>
      </c>
      <c r="G203" s="37">
        <f>IF(A203="","",YEAR(A203))</f>
        <v/>
      </c>
    </row>
    <row r="204">
      <c r="A204" s="34" t="n"/>
      <c r="B204" s="35" t="n"/>
      <c r="C204" s="35" t="n"/>
      <c r="D204" s="36" t="n"/>
      <c r="E204" s="37">
        <f>IF(C204="","",IFERROR(INDEX(Budget!$B$6:$B$45,MATCH(C204,Budget!$A$6:$A$45,0)),"Unknown"))</f>
        <v/>
      </c>
      <c r="F204" s="37">
        <f>IF(A204="","",MONTH(A204))</f>
        <v/>
      </c>
      <c r="G204" s="37">
        <f>IF(A204="","",YEAR(A204))</f>
        <v/>
      </c>
    </row>
    <row r="205">
      <c r="A205" s="34" t="n"/>
      <c r="B205" s="35" t="n"/>
      <c r="C205" s="35" t="n"/>
      <c r="D205" s="36" t="n"/>
      <c r="E205" s="37">
        <f>IF(C205="","",IFERROR(INDEX(Budget!$B$6:$B$45,MATCH(C205,Budget!$A$6:$A$45,0)),"Unknown"))</f>
        <v/>
      </c>
      <c r="F205" s="37">
        <f>IF(A205="","",MONTH(A205))</f>
        <v/>
      </c>
      <c r="G205" s="37">
        <f>IF(A205="","",YEAR(A205))</f>
        <v/>
      </c>
    </row>
    <row r="206">
      <c r="A206" s="34" t="n"/>
      <c r="B206" s="35" t="n"/>
      <c r="C206" s="35" t="n"/>
      <c r="D206" s="36" t="n"/>
      <c r="E206" s="37">
        <f>IF(C206="","",IFERROR(INDEX(Budget!$B$6:$B$45,MATCH(C206,Budget!$A$6:$A$45,0)),"Unknown"))</f>
        <v/>
      </c>
      <c r="F206" s="37">
        <f>IF(A206="","",MONTH(A206))</f>
        <v/>
      </c>
      <c r="G206" s="37">
        <f>IF(A206="","",YEAR(A206))</f>
        <v/>
      </c>
    </row>
    <row r="207">
      <c r="A207" s="34" t="n"/>
      <c r="B207" s="35" t="n"/>
      <c r="C207" s="35" t="n"/>
      <c r="D207" s="36" t="n"/>
      <c r="E207" s="37">
        <f>IF(C207="","",IFERROR(INDEX(Budget!$B$6:$B$45,MATCH(C207,Budget!$A$6:$A$45,0)),"Unknown"))</f>
        <v/>
      </c>
      <c r="F207" s="37">
        <f>IF(A207="","",MONTH(A207))</f>
        <v/>
      </c>
      <c r="G207" s="37">
        <f>IF(A207="","",YEAR(A207))</f>
        <v/>
      </c>
    </row>
    <row r="208">
      <c r="A208" s="34" t="n"/>
      <c r="B208" s="35" t="n"/>
      <c r="C208" s="35" t="n"/>
      <c r="D208" s="36" t="n"/>
      <c r="E208" s="37">
        <f>IF(C208="","",IFERROR(INDEX(Budget!$B$6:$B$45,MATCH(C208,Budget!$A$6:$A$45,0)),"Unknown"))</f>
        <v/>
      </c>
      <c r="F208" s="37">
        <f>IF(A208="","",MONTH(A208))</f>
        <v/>
      </c>
      <c r="G208" s="37">
        <f>IF(A208="","",YEAR(A208))</f>
        <v/>
      </c>
    </row>
    <row r="209">
      <c r="A209" s="34" t="n"/>
      <c r="B209" s="35" t="n"/>
      <c r="C209" s="35" t="n"/>
      <c r="D209" s="36" t="n"/>
      <c r="E209" s="37">
        <f>IF(C209="","",IFERROR(INDEX(Budget!$B$6:$B$45,MATCH(C209,Budget!$A$6:$A$45,0)),"Unknown"))</f>
        <v/>
      </c>
      <c r="F209" s="37">
        <f>IF(A209="","",MONTH(A209))</f>
        <v/>
      </c>
      <c r="G209" s="37">
        <f>IF(A209="","",YEAR(A209))</f>
        <v/>
      </c>
    </row>
    <row r="210">
      <c r="A210" s="34" t="n"/>
      <c r="B210" s="35" t="n"/>
      <c r="C210" s="35" t="n"/>
      <c r="D210" s="36" t="n"/>
      <c r="E210" s="37">
        <f>IF(C210="","",IFERROR(INDEX(Budget!$B$6:$B$45,MATCH(C210,Budget!$A$6:$A$45,0)),"Unknown"))</f>
        <v/>
      </c>
      <c r="F210" s="37">
        <f>IF(A210="","",MONTH(A210))</f>
        <v/>
      </c>
      <c r="G210" s="37">
        <f>IF(A210="","",YEAR(A210))</f>
        <v/>
      </c>
    </row>
    <row r="211">
      <c r="A211" s="34" t="n"/>
      <c r="B211" s="35" t="n"/>
      <c r="C211" s="35" t="n"/>
      <c r="D211" s="36" t="n"/>
      <c r="E211" s="37">
        <f>IF(C211="","",IFERROR(INDEX(Budget!$B$6:$B$45,MATCH(C211,Budget!$A$6:$A$45,0)),"Unknown"))</f>
        <v/>
      </c>
      <c r="F211" s="37">
        <f>IF(A211="","",MONTH(A211))</f>
        <v/>
      </c>
      <c r="G211" s="37">
        <f>IF(A211="","",YEAR(A211))</f>
        <v/>
      </c>
    </row>
    <row r="212">
      <c r="A212" s="34" t="n"/>
      <c r="B212" s="35" t="n"/>
      <c r="C212" s="35" t="n"/>
      <c r="D212" s="36" t="n"/>
      <c r="E212" s="37">
        <f>IF(C212="","",IFERROR(INDEX(Budget!$B$6:$B$45,MATCH(C212,Budget!$A$6:$A$45,0)),"Unknown"))</f>
        <v/>
      </c>
      <c r="F212" s="37">
        <f>IF(A212="","",MONTH(A212))</f>
        <v/>
      </c>
      <c r="G212" s="37">
        <f>IF(A212="","",YEAR(A212))</f>
        <v/>
      </c>
    </row>
    <row r="213">
      <c r="A213" s="34" t="n"/>
      <c r="B213" s="35" t="n"/>
      <c r="C213" s="35" t="n"/>
      <c r="D213" s="36" t="n"/>
      <c r="E213" s="37">
        <f>IF(C213="","",IFERROR(INDEX(Budget!$B$6:$B$45,MATCH(C213,Budget!$A$6:$A$45,0)),"Unknown"))</f>
        <v/>
      </c>
      <c r="F213" s="37">
        <f>IF(A213="","",MONTH(A213))</f>
        <v/>
      </c>
      <c r="G213" s="37">
        <f>IF(A213="","",YEAR(A213))</f>
        <v/>
      </c>
    </row>
    <row r="214">
      <c r="A214" s="34" t="n"/>
      <c r="B214" s="35" t="n"/>
      <c r="C214" s="35" t="n"/>
      <c r="D214" s="36" t="n"/>
      <c r="E214" s="37">
        <f>IF(C214="","",IFERROR(INDEX(Budget!$B$6:$B$45,MATCH(C214,Budget!$A$6:$A$45,0)),"Unknown"))</f>
        <v/>
      </c>
      <c r="F214" s="37">
        <f>IF(A214="","",MONTH(A214))</f>
        <v/>
      </c>
      <c r="G214" s="37">
        <f>IF(A214="","",YEAR(A214))</f>
        <v/>
      </c>
    </row>
    <row r="215">
      <c r="A215" s="34" t="n"/>
      <c r="B215" s="35" t="n"/>
      <c r="C215" s="35" t="n"/>
      <c r="D215" s="36" t="n"/>
      <c r="E215" s="37">
        <f>IF(C215="","",IFERROR(INDEX(Budget!$B$6:$B$45,MATCH(C215,Budget!$A$6:$A$45,0)),"Unknown"))</f>
        <v/>
      </c>
      <c r="F215" s="37">
        <f>IF(A215="","",MONTH(A215))</f>
        <v/>
      </c>
      <c r="G215" s="37">
        <f>IF(A215="","",YEAR(A215))</f>
        <v/>
      </c>
    </row>
    <row r="216">
      <c r="A216" s="34" t="n"/>
      <c r="B216" s="35" t="n"/>
      <c r="C216" s="35" t="n"/>
      <c r="D216" s="36" t="n"/>
      <c r="E216" s="37">
        <f>IF(C216="","",IFERROR(INDEX(Budget!$B$6:$B$45,MATCH(C216,Budget!$A$6:$A$45,0)),"Unknown"))</f>
        <v/>
      </c>
      <c r="F216" s="37">
        <f>IF(A216="","",MONTH(A216))</f>
        <v/>
      </c>
      <c r="G216" s="37">
        <f>IF(A216="","",YEAR(A216))</f>
        <v/>
      </c>
    </row>
    <row r="217">
      <c r="A217" s="34" t="n"/>
      <c r="B217" s="35" t="n"/>
      <c r="C217" s="35" t="n"/>
      <c r="D217" s="36" t="n"/>
      <c r="E217" s="37">
        <f>IF(C217="","",IFERROR(INDEX(Budget!$B$6:$B$45,MATCH(C217,Budget!$A$6:$A$45,0)),"Unknown"))</f>
        <v/>
      </c>
      <c r="F217" s="37">
        <f>IF(A217="","",MONTH(A217))</f>
        <v/>
      </c>
      <c r="G217" s="37">
        <f>IF(A217="","",YEAR(A217))</f>
        <v/>
      </c>
    </row>
    <row r="218">
      <c r="A218" s="34" t="n"/>
      <c r="B218" s="35" t="n"/>
      <c r="C218" s="35" t="n"/>
      <c r="D218" s="36" t="n"/>
      <c r="E218" s="37">
        <f>IF(C218="","",IFERROR(INDEX(Budget!$B$6:$B$45,MATCH(C218,Budget!$A$6:$A$45,0)),"Unknown"))</f>
        <v/>
      </c>
      <c r="F218" s="37">
        <f>IF(A218="","",MONTH(A218))</f>
        <v/>
      </c>
      <c r="G218" s="37">
        <f>IF(A218="","",YEAR(A218))</f>
        <v/>
      </c>
    </row>
    <row r="219">
      <c r="A219" s="34" t="n"/>
      <c r="B219" s="35" t="n"/>
      <c r="C219" s="35" t="n"/>
      <c r="D219" s="36" t="n"/>
      <c r="E219" s="37">
        <f>IF(C219="","",IFERROR(INDEX(Budget!$B$6:$B$45,MATCH(C219,Budget!$A$6:$A$45,0)),"Unknown"))</f>
        <v/>
      </c>
      <c r="F219" s="37">
        <f>IF(A219="","",MONTH(A219))</f>
        <v/>
      </c>
      <c r="G219" s="37">
        <f>IF(A219="","",YEAR(A219))</f>
        <v/>
      </c>
    </row>
    <row r="220">
      <c r="A220" s="34" t="n"/>
      <c r="B220" s="35" t="n"/>
      <c r="C220" s="35" t="n"/>
      <c r="D220" s="36" t="n"/>
      <c r="E220" s="37">
        <f>IF(C220="","",IFERROR(INDEX(Budget!$B$6:$B$45,MATCH(C220,Budget!$A$6:$A$45,0)),"Unknown"))</f>
        <v/>
      </c>
      <c r="F220" s="37">
        <f>IF(A220="","",MONTH(A220))</f>
        <v/>
      </c>
      <c r="G220" s="37">
        <f>IF(A220="","",YEAR(A220))</f>
        <v/>
      </c>
    </row>
    <row r="221">
      <c r="A221" s="34" t="n"/>
      <c r="B221" s="35" t="n"/>
      <c r="C221" s="35" t="n"/>
      <c r="D221" s="36" t="n"/>
      <c r="E221" s="37">
        <f>IF(C221="","",IFERROR(INDEX(Budget!$B$6:$B$45,MATCH(C221,Budget!$A$6:$A$45,0)),"Unknown"))</f>
        <v/>
      </c>
      <c r="F221" s="37">
        <f>IF(A221="","",MONTH(A221))</f>
        <v/>
      </c>
      <c r="G221" s="37">
        <f>IF(A221="","",YEAR(A221))</f>
        <v/>
      </c>
    </row>
    <row r="222">
      <c r="A222" s="34" t="n"/>
      <c r="B222" s="35" t="n"/>
      <c r="C222" s="35" t="n"/>
      <c r="D222" s="36" t="n"/>
      <c r="E222" s="37">
        <f>IF(C222="","",IFERROR(INDEX(Budget!$B$6:$B$45,MATCH(C222,Budget!$A$6:$A$45,0)),"Unknown"))</f>
        <v/>
      </c>
      <c r="F222" s="37">
        <f>IF(A222="","",MONTH(A222))</f>
        <v/>
      </c>
      <c r="G222" s="37">
        <f>IF(A222="","",YEAR(A222))</f>
        <v/>
      </c>
    </row>
    <row r="223">
      <c r="A223" s="34" t="n"/>
      <c r="B223" s="35" t="n"/>
      <c r="C223" s="35" t="n"/>
      <c r="D223" s="36" t="n"/>
      <c r="E223" s="37">
        <f>IF(C223="","",IFERROR(INDEX(Budget!$B$6:$B$45,MATCH(C223,Budget!$A$6:$A$45,0)),"Unknown"))</f>
        <v/>
      </c>
      <c r="F223" s="37">
        <f>IF(A223="","",MONTH(A223))</f>
        <v/>
      </c>
      <c r="G223" s="37">
        <f>IF(A223="","",YEAR(A223))</f>
        <v/>
      </c>
    </row>
    <row r="224">
      <c r="A224" s="34" t="n"/>
      <c r="B224" s="35" t="n"/>
      <c r="C224" s="35" t="n"/>
      <c r="D224" s="36" t="n"/>
      <c r="E224" s="37">
        <f>IF(C224="","",IFERROR(INDEX(Budget!$B$6:$B$45,MATCH(C224,Budget!$A$6:$A$45,0)),"Unknown"))</f>
        <v/>
      </c>
      <c r="F224" s="37">
        <f>IF(A224="","",MONTH(A224))</f>
        <v/>
      </c>
      <c r="G224" s="37">
        <f>IF(A224="","",YEAR(A224))</f>
        <v/>
      </c>
    </row>
    <row r="225">
      <c r="A225" s="34" t="n"/>
      <c r="B225" s="35" t="n"/>
      <c r="C225" s="35" t="n"/>
      <c r="D225" s="36" t="n"/>
      <c r="E225" s="37">
        <f>IF(C225="","",IFERROR(INDEX(Budget!$B$6:$B$45,MATCH(C225,Budget!$A$6:$A$45,0)),"Unknown"))</f>
        <v/>
      </c>
      <c r="F225" s="37">
        <f>IF(A225="","",MONTH(A225))</f>
        <v/>
      </c>
      <c r="G225" s="37">
        <f>IF(A225="","",YEAR(A225))</f>
        <v/>
      </c>
    </row>
    <row r="226">
      <c r="A226" s="34" t="n"/>
      <c r="B226" s="35" t="n"/>
      <c r="C226" s="35" t="n"/>
      <c r="D226" s="36" t="n"/>
      <c r="E226" s="37">
        <f>IF(C226="","",IFERROR(INDEX(Budget!$B$6:$B$45,MATCH(C226,Budget!$A$6:$A$45,0)),"Unknown"))</f>
        <v/>
      </c>
      <c r="F226" s="37">
        <f>IF(A226="","",MONTH(A226))</f>
        <v/>
      </c>
      <c r="G226" s="37">
        <f>IF(A226="","",YEAR(A226))</f>
        <v/>
      </c>
    </row>
    <row r="227">
      <c r="A227" s="34" t="n"/>
      <c r="B227" s="35" t="n"/>
      <c r="C227" s="35" t="n"/>
      <c r="D227" s="36" t="n"/>
      <c r="E227" s="37">
        <f>IF(C227="","",IFERROR(INDEX(Budget!$B$6:$B$45,MATCH(C227,Budget!$A$6:$A$45,0)),"Unknown"))</f>
        <v/>
      </c>
      <c r="F227" s="37">
        <f>IF(A227="","",MONTH(A227))</f>
        <v/>
      </c>
      <c r="G227" s="37">
        <f>IF(A227="","",YEAR(A227))</f>
        <v/>
      </c>
    </row>
    <row r="228">
      <c r="A228" s="34" t="n"/>
      <c r="B228" s="35" t="n"/>
      <c r="C228" s="35" t="n"/>
      <c r="D228" s="36" t="n"/>
      <c r="E228" s="37">
        <f>IF(C228="","",IFERROR(INDEX(Budget!$B$6:$B$45,MATCH(C228,Budget!$A$6:$A$45,0)),"Unknown"))</f>
        <v/>
      </c>
      <c r="F228" s="37">
        <f>IF(A228="","",MONTH(A228))</f>
        <v/>
      </c>
      <c r="G228" s="37">
        <f>IF(A228="","",YEAR(A228))</f>
        <v/>
      </c>
    </row>
    <row r="229">
      <c r="A229" s="34" t="n"/>
      <c r="B229" s="35" t="n"/>
      <c r="C229" s="35" t="n"/>
      <c r="D229" s="36" t="n"/>
      <c r="E229" s="37">
        <f>IF(C229="","",IFERROR(INDEX(Budget!$B$6:$B$45,MATCH(C229,Budget!$A$6:$A$45,0)),"Unknown"))</f>
        <v/>
      </c>
      <c r="F229" s="37">
        <f>IF(A229="","",MONTH(A229))</f>
        <v/>
      </c>
      <c r="G229" s="37">
        <f>IF(A229="","",YEAR(A229))</f>
        <v/>
      </c>
    </row>
    <row r="230">
      <c r="A230" s="34" t="n"/>
      <c r="B230" s="35" t="n"/>
      <c r="C230" s="35" t="n"/>
      <c r="D230" s="36" t="n"/>
      <c r="E230" s="37">
        <f>IF(C230="","",IFERROR(INDEX(Budget!$B$6:$B$45,MATCH(C230,Budget!$A$6:$A$45,0)),"Unknown"))</f>
        <v/>
      </c>
      <c r="F230" s="37">
        <f>IF(A230="","",MONTH(A230))</f>
        <v/>
      </c>
      <c r="G230" s="37">
        <f>IF(A230="","",YEAR(A230))</f>
        <v/>
      </c>
    </row>
    <row r="231">
      <c r="A231" s="34" t="n"/>
      <c r="B231" s="35" t="n"/>
      <c r="C231" s="35" t="n"/>
      <c r="D231" s="36" t="n"/>
      <c r="E231" s="37">
        <f>IF(C231="","",IFERROR(INDEX(Budget!$B$6:$B$45,MATCH(C231,Budget!$A$6:$A$45,0)),"Unknown"))</f>
        <v/>
      </c>
      <c r="F231" s="37">
        <f>IF(A231="","",MONTH(A231))</f>
        <v/>
      </c>
      <c r="G231" s="37">
        <f>IF(A231="","",YEAR(A231))</f>
        <v/>
      </c>
    </row>
    <row r="232">
      <c r="A232" s="34" t="n"/>
      <c r="B232" s="35" t="n"/>
      <c r="C232" s="35" t="n"/>
      <c r="D232" s="36" t="n"/>
      <c r="E232" s="37">
        <f>IF(C232="","",IFERROR(INDEX(Budget!$B$6:$B$45,MATCH(C232,Budget!$A$6:$A$45,0)),"Unknown"))</f>
        <v/>
      </c>
      <c r="F232" s="37">
        <f>IF(A232="","",MONTH(A232))</f>
        <v/>
      </c>
      <c r="G232" s="37">
        <f>IF(A232="","",YEAR(A232))</f>
        <v/>
      </c>
    </row>
    <row r="233">
      <c r="A233" s="34" t="n"/>
      <c r="B233" s="35" t="n"/>
      <c r="C233" s="35" t="n"/>
      <c r="D233" s="36" t="n"/>
      <c r="E233" s="37">
        <f>IF(C233="","",IFERROR(INDEX(Budget!$B$6:$B$45,MATCH(C233,Budget!$A$6:$A$45,0)),"Unknown"))</f>
        <v/>
      </c>
      <c r="F233" s="37">
        <f>IF(A233="","",MONTH(A233))</f>
        <v/>
      </c>
      <c r="G233" s="37">
        <f>IF(A233="","",YEAR(A233))</f>
        <v/>
      </c>
    </row>
    <row r="234">
      <c r="A234" s="34" t="n"/>
      <c r="B234" s="35" t="n"/>
      <c r="C234" s="35" t="n"/>
      <c r="D234" s="36" t="n"/>
      <c r="E234" s="37">
        <f>IF(C234="","",IFERROR(INDEX(Budget!$B$6:$B$45,MATCH(C234,Budget!$A$6:$A$45,0)),"Unknown"))</f>
        <v/>
      </c>
      <c r="F234" s="37">
        <f>IF(A234="","",MONTH(A234))</f>
        <v/>
      </c>
      <c r="G234" s="37">
        <f>IF(A234="","",YEAR(A234))</f>
        <v/>
      </c>
    </row>
    <row r="235">
      <c r="A235" s="34" t="n"/>
      <c r="B235" s="35" t="n"/>
      <c r="C235" s="35" t="n"/>
      <c r="D235" s="36" t="n"/>
      <c r="E235" s="37">
        <f>IF(C235="","",IFERROR(INDEX(Budget!$B$6:$B$45,MATCH(C235,Budget!$A$6:$A$45,0)),"Unknown"))</f>
        <v/>
      </c>
      <c r="F235" s="37">
        <f>IF(A235="","",MONTH(A235))</f>
        <v/>
      </c>
      <c r="G235" s="37">
        <f>IF(A235="","",YEAR(A235))</f>
        <v/>
      </c>
    </row>
    <row r="236">
      <c r="A236" s="34" t="n"/>
      <c r="B236" s="35" t="n"/>
      <c r="C236" s="35" t="n"/>
      <c r="D236" s="36" t="n"/>
      <c r="E236" s="37">
        <f>IF(C236="","",IFERROR(INDEX(Budget!$B$6:$B$45,MATCH(C236,Budget!$A$6:$A$45,0)),"Unknown"))</f>
        <v/>
      </c>
      <c r="F236" s="37">
        <f>IF(A236="","",MONTH(A236))</f>
        <v/>
      </c>
      <c r="G236" s="37">
        <f>IF(A236="","",YEAR(A236))</f>
        <v/>
      </c>
    </row>
    <row r="237">
      <c r="A237" s="34" t="n"/>
      <c r="B237" s="35" t="n"/>
      <c r="C237" s="35" t="n"/>
      <c r="D237" s="36" t="n"/>
      <c r="E237" s="37">
        <f>IF(C237="","",IFERROR(INDEX(Budget!$B$6:$B$45,MATCH(C237,Budget!$A$6:$A$45,0)),"Unknown"))</f>
        <v/>
      </c>
      <c r="F237" s="37">
        <f>IF(A237="","",MONTH(A237))</f>
        <v/>
      </c>
      <c r="G237" s="37">
        <f>IF(A237="","",YEAR(A237))</f>
        <v/>
      </c>
    </row>
    <row r="238">
      <c r="A238" s="34" t="n"/>
      <c r="B238" s="35" t="n"/>
      <c r="C238" s="35" t="n"/>
      <c r="D238" s="36" t="n"/>
      <c r="E238" s="37">
        <f>IF(C238="","",IFERROR(INDEX(Budget!$B$6:$B$45,MATCH(C238,Budget!$A$6:$A$45,0)),"Unknown"))</f>
        <v/>
      </c>
      <c r="F238" s="37">
        <f>IF(A238="","",MONTH(A238))</f>
        <v/>
      </c>
      <c r="G238" s="37">
        <f>IF(A238="","",YEAR(A238))</f>
        <v/>
      </c>
    </row>
    <row r="239">
      <c r="A239" s="34" t="n"/>
      <c r="B239" s="35" t="n"/>
      <c r="C239" s="35" t="n"/>
      <c r="D239" s="36" t="n"/>
      <c r="E239" s="37">
        <f>IF(C239="","",IFERROR(INDEX(Budget!$B$6:$B$45,MATCH(C239,Budget!$A$6:$A$45,0)),"Unknown"))</f>
        <v/>
      </c>
      <c r="F239" s="37">
        <f>IF(A239="","",MONTH(A239))</f>
        <v/>
      </c>
      <c r="G239" s="37">
        <f>IF(A239="","",YEAR(A239))</f>
        <v/>
      </c>
    </row>
    <row r="240">
      <c r="A240" s="34" t="n"/>
      <c r="B240" s="35" t="n"/>
      <c r="C240" s="35" t="n"/>
      <c r="D240" s="36" t="n"/>
      <c r="E240" s="37">
        <f>IF(C240="","",IFERROR(INDEX(Budget!$B$6:$B$45,MATCH(C240,Budget!$A$6:$A$45,0)),"Unknown"))</f>
        <v/>
      </c>
      <c r="F240" s="37">
        <f>IF(A240="","",MONTH(A240))</f>
        <v/>
      </c>
      <c r="G240" s="37">
        <f>IF(A240="","",YEAR(A240))</f>
        <v/>
      </c>
    </row>
    <row r="241">
      <c r="A241" s="34" t="n"/>
      <c r="B241" s="35" t="n"/>
      <c r="C241" s="35" t="n"/>
      <c r="D241" s="36" t="n"/>
      <c r="E241" s="37">
        <f>IF(C241="","",IFERROR(INDEX(Budget!$B$6:$B$45,MATCH(C241,Budget!$A$6:$A$45,0)),"Unknown"))</f>
        <v/>
      </c>
      <c r="F241" s="37">
        <f>IF(A241="","",MONTH(A241))</f>
        <v/>
      </c>
      <c r="G241" s="37">
        <f>IF(A241="","",YEAR(A241))</f>
        <v/>
      </c>
    </row>
    <row r="242">
      <c r="A242" s="34" t="n"/>
      <c r="B242" s="35" t="n"/>
      <c r="C242" s="35" t="n"/>
      <c r="D242" s="36" t="n"/>
      <c r="E242" s="37">
        <f>IF(C242="","",IFERROR(INDEX(Budget!$B$6:$B$45,MATCH(C242,Budget!$A$6:$A$45,0)),"Unknown"))</f>
        <v/>
      </c>
      <c r="F242" s="37">
        <f>IF(A242="","",MONTH(A242))</f>
        <v/>
      </c>
      <c r="G242" s="37">
        <f>IF(A242="","",YEAR(A242))</f>
        <v/>
      </c>
    </row>
    <row r="243">
      <c r="A243" s="34" t="n"/>
      <c r="B243" s="35" t="n"/>
      <c r="C243" s="35" t="n"/>
      <c r="D243" s="36" t="n"/>
      <c r="E243" s="37">
        <f>IF(C243="","",IFERROR(INDEX(Budget!$B$6:$B$45,MATCH(C243,Budget!$A$6:$A$45,0)),"Unknown"))</f>
        <v/>
      </c>
      <c r="F243" s="37">
        <f>IF(A243="","",MONTH(A243))</f>
        <v/>
      </c>
      <c r="G243" s="37">
        <f>IF(A243="","",YEAR(A243))</f>
        <v/>
      </c>
    </row>
    <row r="244">
      <c r="A244" s="34" t="n"/>
      <c r="B244" s="35" t="n"/>
      <c r="C244" s="35" t="n"/>
      <c r="D244" s="36" t="n"/>
      <c r="E244" s="37">
        <f>IF(C244="","",IFERROR(INDEX(Budget!$B$6:$B$45,MATCH(C244,Budget!$A$6:$A$45,0)),"Unknown"))</f>
        <v/>
      </c>
      <c r="F244" s="37">
        <f>IF(A244="","",MONTH(A244))</f>
        <v/>
      </c>
      <c r="G244" s="37">
        <f>IF(A244="","",YEAR(A244))</f>
        <v/>
      </c>
    </row>
    <row r="245">
      <c r="A245" s="34" t="n"/>
      <c r="B245" s="35" t="n"/>
      <c r="C245" s="35" t="n"/>
      <c r="D245" s="36" t="n"/>
      <c r="E245" s="37">
        <f>IF(C245="","",IFERROR(INDEX(Budget!$B$6:$B$45,MATCH(C245,Budget!$A$6:$A$45,0)),"Unknown"))</f>
        <v/>
      </c>
      <c r="F245" s="37">
        <f>IF(A245="","",MONTH(A245))</f>
        <v/>
      </c>
      <c r="G245" s="37">
        <f>IF(A245="","",YEAR(A245))</f>
        <v/>
      </c>
    </row>
    <row r="246">
      <c r="A246" s="34" t="n"/>
      <c r="B246" s="35" t="n"/>
      <c r="C246" s="35" t="n"/>
      <c r="D246" s="36" t="n"/>
      <c r="E246" s="37">
        <f>IF(C246="","",IFERROR(INDEX(Budget!$B$6:$B$45,MATCH(C246,Budget!$A$6:$A$45,0)),"Unknown"))</f>
        <v/>
      </c>
      <c r="F246" s="37">
        <f>IF(A246="","",MONTH(A246))</f>
        <v/>
      </c>
      <c r="G246" s="37">
        <f>IF(A246="","",YEAR(A246))</f>
        <v/>
      </c>
    </row>
    <row r="247">
      <c r="A247" s="34" t="n"/>
      <c r="B247" s="35" t="n"/>
      <c r="C247" s="35" t="n"/>
      <c r="D247" s="36" t="n"/>
      <c r="E247" s="37">
        <f>IF(C247="","",IFERROR(INDEX(Budget!$B$6:$B$45,MATCH(C247,Budget!$A$6:$A$45,0)),"Unknown"))</f>
        <v/>
      </c>
      <c r="F247" s="37">
        <f>IF(A247="","",MONTH(A247))</f>
        <v/>
      </c>
      <c r="G247" s="37">
        <f>IF(A247="","",YEAR(A247))</f>
        <v/>
      </c>
    </row>
    <row r="248">
      <c r="A248" s="34" t="n"/>
      <c r="B248" s="35" t="n"/>
      <c r="C248" s="35" t="n"/>
      <c r="D248" s="36" t="n"/>
      <c r="E248" s="37">
        <f>IF(C248="","",IFERROR(INDEX(Budget!$B$6:$B$45,MATCH(C248,Budget!$A$6:$A$45,0)),"Unknown"))</f>
        <v/>
      </c>
      <c r="F248" s="37">
        <f>IF(A248="","",MONTH(A248))</f>
        <v/>
      </c>
      <c r="G248" s="37">
        <f>IF(A248="","",YEAR(A248))</f>
        <v/>
      </c>
    </row>
    <row r="249">
      <c r="A249" s="34" t="n"/>
      <c r="B249" s="35" t="n"/>
      <c r="C249" s="35" t="n"/>
      <c r="D249" s="36" t="n"/>
      <c r="E249" s="37">
        <f>IF(C249="","",IFERROR(INDEX(Budget!$B$6:$B$45,MATCH(C249,Budget!$A$6:$A$45,0)),"Unknown"))</f>
        <v/>
      </c>
      <c r="F249" s="37">
        <f>IF(A249="","",MONTH(A249))</f>
        <v/>
      </c>
      <c r="G249" s="37">
        <f>IF(A249="","",YEAR(A249))</f>
        <v/>
      </c>
    </row>
    <row r="250">
      <c r="A250" s="34" t="n"/>
      <c r="B250" s="35" t="n"/>
      <c r="C250" s="35" t="n"/>
      <c r="D250" s="36" t="n"/>
      <c r="E250" s="37">
        <f>IF(C250="","",IFERROR(INDEX(Budget!$B$6:$B$45,MATCH(C250,Budget!$A$6:$A$45,0)),"Unknown"))</f>
        <v/>
      </c>
      <c r="F250" s="37">
        <f>IF(A250="","",MONTH(A250))</f>
        <v/>
      </c>
      <c r="G250" s="37">
        <f>IF(A250="","",YEAR(A250))</f>
        <v/>
      </c>
    </row>
    <row r="251">
      <c r="A251" s="34" t="n"/>
      <c r="B251" s="35" t="n"/>
      <c r="C251" s="35" t="n"/>
      <c r="D251" s="36" t="n"/>
      <c r="E251" s="37">
        <f>IF(C251="","",IFERROR(INDEX(Budget!$B$6:$B$45,MATCH(C251,Budget!$A$6:$A$45,0)),"Unknown"))</f>
        <v/>
      </c>
      <c r="F251" s="37">
        <f>IF(A251="","",MONTH(A251))</f>
        <v/>
      </c>
      <c r="G251" s="37">
        <f>IF(A251="","",YEAR(A251))</f>
        <v/>
      </c>
    </row>
    <row r="252">
      <c r="A252" s="34" t="n"/>
      <c r="B252" s="35" t="n"/>
      <c r="C252" s="35" t="n"/>
      <c r="D252" s="36" t="n"/>
      <c r="E252" s="37">
        <f>IF(C252="","",IFERROR(INDEX(Budget!$B$6:$B$45,MATCH(C252,Budget!$A$6:$A$45,0)),"Unknown"))</f>
        <v/>
      </c>
      <c r="F252" s="37">
        <f>IF(A252="","",MONTH(A252))</f>
        <v/>
      </c>
      <c r="G252" s="37">
        <f>IF(A252="","",YEAR(A252))</f>
        <v/>
      </c>
    </row>
    <row r="253">
      <c r="A253" s="34" t="n"/>
      <c r="B253" s="35" t="n"/>
      <c r="C253" s="35" t="n"/>
      <c r="D253" s="36" t="n"/>
      <c r="E253" s="37">
        <f>IF(C253="","",IFERROR(INDEX(Budget!$B$6:$B$45,MATCH(C253,Budget!$A$6:$A$45,0)),"Unknown"))</f>
        <v/>
      </c>
      <c r="F253" s="37">
        <f>IF(A253="","",MONTH(A253))</f>
        <v/>
      </c>
      <c r="G253" s="37">
        <f>IF(A253="","",YEAR(A253))</f>
        <v/>
      </c>
    </row>
    <row r="254">
      <c r="A254" s="34" t="n"/>
      <c r="B254" s="35" t="n"/>
      <c r="C254" s="35" t="n"/>
      <c r="D254" s="36" t="n"/>
      <c r="E254" s="37">
        <f>IF(C254="","",IFERROR(INDEX(Budget!$B$6:$B$45,MATCH(C254,Budget!$A$6:$A$45,0)),"Unknown"))</f>
        <v/>
      </c>
      <c r="F254" s="37">
        <f>IF(A254="","",MONTH(A254))</f>
        <v/>
      </c>
      <c r="G254" s="37">
        <f>IF(A254="","",YEAR(A254))</f>
        <v/>
      </c>
    </row>
    <row r="255">
      <c r="A255" s="34" t="n"/>
      <c r="B255" s="35" t="n"/>
      <c r="C255" s="35" t="n"/>
      <c r="D255" s="36" t="n"/>
      <c r="E255" s="37">
        <f>IF(C255="","",IFERROR(INDEX(Budget!$B$6:$B$45,MATCH(C255,Budget!$A$6:$A$45,0)),"Unknown"))</f>
        <v/>
      </c>
      <c r="F255" s="37">
        <f>IF(A255="","",MONTH(A255))</f>
        <v/>
      </c>
      <c r="G255" s="37">
        <f>IF(A255="","",YEAR(A255))</f>
        <v/>
      </c>
    </row>
    <row r="256">
      <c r="A256" s="34" t="n"/>
      <c r="B256" s="35" t="n"/>
      <c r="C256" s="35" t="n"/>
      <c r="D256" s="36" t="n"/>
      <c r="E256" s="37">
        <f>IF(C256="","",IFERROR(INDEX(Budget!$B$6:$B$45,MATCH(C256,Budget!$A$6:$A$45,0)),"Unknown"))</f>
        <v/>
      </c>
      <c r="F256" s="37">
        <f>IF(A256="","",MONTH(A256))</f>
        <v/>
      </c>
      <c r="G256" s="37">
        <f>IF(A256="","",YEAR(A256))</f>
        <v/>
      </c>
    </row>
    <row r="257">
      <c r="A257" s="34" t="n"/>
      <c r="B257" s="35" t="n"/>
      <c r="C257" s="35" t="n"/>
      <c r="D257" s="36" t="n"/>
      <c r="E257" s="37">
        <f>IF(C257="","",IFERROR(INDEX(Budget!$B$6:$B$45,MATCH(C257,Budget!$A$6:$A$45,0)),"Unknown"))</f>
        <v/>
      </c>
      <c r="F257" s="37">
        <f>IF(A257="","",MONTH(A257))</f>
        <v/>
      </c>
      <c r="G257" s="37">
        <f>IF(A257="","",YEAR(A257))</f>
        <v/>
      </c>
    </row>
    <row r="258">
      <c r="A258" s="34" t="n"/>
      <c r="B258" s="35" t="n"/>
      <c r="C258" s="35" t="n"/>
      <c r="D258" s="36" t="n"/>
      <c r="E258" s="37">
        <f>IF(C258="","",IFERROR(INDEX(Budget!$B$6:$B$45,MATCH(C258,Budget!$A$6:$A$45,0)),"Unknown"))</f>
        <v/>
      </c>
      <c r="F258" s="37">
        <f>IF(A258="","",MONTH(A258))</f>
        <v/>
      </c>
      <c r="G258" s="37">
        <f>IF(A258="","",YEAR(A258))</f>
        <v/>
      </c>
    </row>
    <row r="259">
      <c r="A259" s="34" t="n"/>
      <c r="B259" s="35" t="n"/>
      <c r="C259" s="35" t="n"/>
      <c r="D259" s="36" t="n"/>
      <c r="E259" s="37">
        <f>IF(C259="","",IFERROR(INDEX(Budget!$B$6:$B$45,MATCH(C259,Budget!$A$6:$A$45,0)),"Unknown"))</f>
        <v/>
      </c>
      <c r="F259" s="37">
        <f>IF(A259="","",MONTH(A259))</f>
        <v/>
      </c>
      <c r="G259" s="37">
        <f>IF(A259="","",YEAR(A259))</f>
        <v/>
      </c>
    </row>
    <row r="260">
      <c r="A260" s="34" t="n"/>
      <c r="B260" s="35" t="n"/>
      <c r="C260" s="35" t="n"/>
      <c r="D260" s="36" t="n"/>
      <c r="E260" s="37">
        <f>IF(C260="","",IFERROR(INDEX(Budget!$B$6:$B$45,MATCH(C260,Budget!$A$6:$A$45,0)),"Unknown"))</f>
        <v/>
      </c>
      <c r="F260" s="37">
        <f>IF(A260="","",MONTH(A260))</f>
        <v/>
      </c>
      <c r="G260" s="37">
        <f>IF(A260="","",YEAR(A260))</f>
        <v/>
      </c>
    </row>
    <row r="261">
      <c r="A261" s="34" t="n"/>
      <c r="B261" s="35" t="n"/>
      <c r="C261" s="35" t="n"/>
      <c r="D261" s="36" t="n"/>
      <c r="E261" s="37">
        <f>IF(C261="","",IFERROR(INDEX(Budget!$B$6:$B$45,MATCH(C261,Budget!$A$6:$A$45,0)),"Unknown"))</f>
        <v/>
      </c>
      <c r="F261" s="37">
        <f>IF(A261="","",MONTH(A261))</f>
        <v/>
      </c>
      <c r="G261" s="37">
        <f>IF(A261="","",YEAR(A261))</f>
        <v/>
      </c>
    </row>
    <row r="262">
      <c r="A262" s="34" t="n"/>
      <c r="B262" s="35" t="n"/>
      <c r="C262" s="35" t="n"/>
      <c r="D262" s="36" t="n"/>
      <c r="E262" s="37">
        <f>IF(C262="","",IFERROR(INDEX(Budget!$B$6:$B$45,MATCH(C262,Budget!$A$6:$A$45,0)),"Unknown"))</f>
        <v/>
      </c>
      <c r="F262" s="37">
        <f>IF(A262="","",MONTH(A262))</f>
        <v/>
      </c>
      <c r="G262" s="37">
        <f>IF(A262="","",YEAR(A262))</f>
        <v/>
      </c>
    </row>
    <row r="263">
      <c r="A263" s="34" t="n"/>
      <c r="B263" s="35" t="n"/>
      <c r="C263" s="35" t="n"/>
      <c r="D263" s="36" t="n"/>
      <c r="E263" s="37">
        <f>IF(C263="","",IFERROR(INDEX(Budget!$B$6:$B$45,MATCH(C263,Budget!$A$6:$A$45,0)),"Unknown"))</f>
        <v/>
      </c>
      <c r="F263" s="37">
        <f>IF(A263="","",MONTH(A263))</f>
        <v/>
      </c>
      <c r="G263" s="37">
        <f>IF(A263="","",YEAR(A263))</f>
        <v/>
      </c>
    </row>
    <row r="264">
      <c r="A264" s="34" t="n"/>
      <c r="B264" s="35" t="n"/>
      <c r="C264" s="35" t="n"/>
      <c r="D264" s="36" t="n"/>
      <c r="E264" s="37">
        <f>IF(C264="","",IFERROR(INDEX(Budget!$B$6:$B$45,MATCH(C264,Budget!$A$6:$A$45,0)),"Unknown"))</f>
        <v/>
      </c>
      <c r="F264" s="37">
        <f>IF(A264="","",MONTH(A264))</f>
        <v/>
      </c>
      <c r="G264" s="37">
        <f>IF(A264="","",YEAR(A264))</f>
        <v/>
      </c>
    </row>
    <row r="265">
      <c r="A265" s="34" t="n"/>
      <c r="B265" s="35" t="n"/>
      <c r="C265" s="35" t="n"/>
      <c r="D265" s="36" t="n"/>
      <c r="E265" s="37">
        <f>IF(C265="","",IFERROR(INDEX(Budget!$B$6:$B$45,MATCH(C265,Budget!$A$6:$A$45,0)),"Unknown"))</f>
        <v/>
      </c>
      <c r="F265" s="37">
        <f>IF(A265="","",MONTH(A265))</f>
        <v/>
      </c>
      <c r="G265" s="37">
        <f>IF(A265="","",YEAR(A265))</f>
        <v/>
      </c>
    </row>
    <row r="266">
      <c r="A266" s="34" t="n"/>
      <c r="B266" s="35" t="n"/>
      <c r="C266" s="35" t="n"/>
      <c r="D266" s="36" t="n"/>
      <c r="E266" s="37">
        <f>IF(C266="","",IFERROR(INDEX(Budget!$B$6:$B$45,MATCH(C266,Budget!$A$6:$A$45,0)),"Unknown"))</f>
        <v/>
      </c>
      <c r="F266" s="37">
        <f>IF(A266="","",MONTH(A266))</f>
        <v/>
      </c>
      <c r="G266" s="37">
        <f>IF(A266="","",YEAR(A266))</f>
        <v/>
      </c>
    </row>
    <row r="267">
      <c r="A267" s="34" t="n"/>
      <c r="B267" s="35" t="n"/>
      <c r="C267" s="35" t="n"/>
      <c r="D267" s="36" t="n"/>
      <c r="E267" s="37">
        <f>IF(C267="","",IFERROR(INDEX(Budget!$B$6:$B$45,MATCH(C267,Budget!$A$6:$A$45,0)),"Unknown"))</f>
        <v/>
      </c>
      <c r="F267" s="37">
        <f>IF(A267="","",MONTH(A267))</f>
        <v/>
      </c>
      <c r="G267" s="37">
        <f>IF(A267="","",YEAR(A267))</f>
        <v/>
      </c>
    </row>
    <row r="268">
      <c r="A268" s="34" t="n"/>
      <c r="B268" s="35" t="n"/>
      <c r="C268" s="35" t="n"/>
      <c r="D268" s="36" t="n"/>
      <c r="E268" s="37">
        <f>IF(C268="","",IFERROR(INDEX(Budget!$B$6:$B$45,MATCH(C268,Budget!$A$6:$A$45,0)),"Unknown"))</f>
        <v/>
      </c>
      <c r="F268" s="37">
        <f>IF(A268="","",MONTH(A268))</f>
        <v/>
      </c>
      <c r="G268" s="37">
        <f>IF(A268="","",YEAR(A268))</f>
        <v/>
      </c>
    </row>
    <row r="269">
      <c r="A269" s="34" t="n"/>
      <c r="B269" s="35" t="n"/>
      <c r="C269" s="35" t="n"/>
      <c r="D269" s="36" t="n"/>
      <c r="E269" s="37">
        <f>IF(C269="","",IFERROR(INDEX(Budget!$B$6:$B$45,MATCH(C269,Budget!$A$6:$A$45,0)),"Unknown"))</f>
        <v/>
      </c>
      <c r="F269" s="37">
        <f>IF(A269="","",MONTH(A269))</f>
        <v/>
      </c>
      <c r="G269" s="37">
        <f>IF(A269="","",YEAR(A269))</f>
        <v/>
      </c>
    </row>
    <row r="270">
      <c r="A270" s="34" t="n"/>
      <c r="B270" s="35" t="n"/>
      <c r="C270" s="35" t="n"/>
      <c r="D270" s="36" t="n"/>
      <c r="E270" s="37">
        <f>IF(C270="","",IFERROR(INDEX(Budget!$B$6:$B$45,MATCH(C270,Budget!$A$6:$A$45,0)),"Unknown"))</f>
        <v/>
      </c>
      <c r="F270" s="37">
        <f>IF(A270="","",MONTH(A270))</f>
        <v/>
      </c>
      <c r="G270" s="37">
        <f>IF(A270="","",YEAR(A270))</f>
        <v/>
      </c>
    </row>
    <row r="271">
      <c r="A271" s="34" t="n"/>
      <c r="B271" s="35" t="n"/>
      <c r="C271" s="35" t="n"/>
      <c r="D271" s="36" t="n"/>
      <c r="E271" s="37">
        <f>IF(C271="","",IFERROR(INDEX(Budget!$B$6:$B$45,MATCH(C271,Budget!$A$6:$A$45,0)),"Unknown"))</f>
        <v/>
      </c>
      <c r="F271" s="37">
        <f>IF(A271="","",MONTH(A271))</f>
        <v/>
      </c>
      <c r="G271" s="37">
        <f>IF(A271="","",YEAR(A271))</f>
        <v/>
      </c>
    </row>
    <row r="272">
      <c r="A272" s="34" t="n"/>
      <c r="B272" s="35" t="n"/>
      <c r="C272" s="35" t="n"/>
      <c r="D272" s="36" t="n"/>
      <c r="E272" s="37">
        <f>IF(C272="","",IFERROR(INDEX(Budget!$B$6:$B$45,MATCH(C272,Budget!$A$6:$A$45,0)),"Unknown"))</f>
        <v/>
      </c>
      <c r="F272" s="37">
        <f>IF(A272="","",MONTH(A272))</f>
        <v/>
      </c>
      <c r="G272" s="37">
        <f>IF(A272="","",YEAR(A272))</f>
        <v/>
      </c>
    </row>
    <row r="273">
      <c r="A273" s="34" t="n"/>
      <c r="B273" s="35" t="n"/>
      <c r="C273" s="35" t="n"/>
      <c r="D273" s="36" t="n"/>
      <c r="E273" s="37">
        <f>IF(C273="","",IFERROR(INDEX(Budget!$B$6:$B$45,MATCH(C273,Budget!$A$6:$A$45,0)),"Unknown"))</f>
        <v/>
      </c>
      <c r="F273" s="37">
        <f>IF(A273="","",MONTH(A273))</f>
        <v/>
      </c>
      <c r="G273" s="37">
        <f>IF(A273="","",YEAR(A273))</f>
        <v/>
      </c>
    </row>
    <row r="274">
      <c r="A274" s="34" t="n"/>
      <c r="B274" s="35" t="n"/>
      <c r="C274" s="35" t="n"/>
      <c r="D274" s="36" t="n"/>
      <c r="E274" s="37">
        <f>IF(C274="","",IFERROR(INDEX(Budget!$B$6:$B$45,MATCH(C274,Budget!$A$6:$A$45,0)),"Unknown"))</f>
        <v/>
      </c>
      <c r="F274" s="37">
        <f>IF(A274="","",MONTH(A274))</f>
        <v/>
      </c>
      <c r="G274" s="37">
        <f>IF(A274="","",YEAR(A274))</f>
        <v/>
      </c>
    </row>
    <row r="275">
      <c r="A275" s="34" t="n"/>
      <c r="B275" s="35" t="n"/>
      <c r="C275" s="35" t="n"/>
      <c r="D275" s="36" t="n"/>
      <c r="E275" s="37">
        <f>IF(C275="","",IFERROR(INDEX(Budget!$B$6:$B$45,MATCH(C275,Budget!$A$6:$A$45,0)),"Unknown"))</f>
        <v/>
      </c>
      <c r="F275" s="37">
        <f>IF(A275="","",MONTH(A275))</f>
        <v/>
      </c>
      <c r="G275" s="37">
        <f>IF(A275="","",YEAR(A275))</f>
        <v/>
      </c>
    </row>
    <row r="276">
      <c r="A276" s="34" t="n"/>
      <c r="B276" s="35" t="n"/>
      <c r="C276" s="35" t="n"/>
      <c r="D276" s="36" t="n"/>
      <c r="E276" s="37">
        <f>IF(C276="","",IFERROR(INDEX(Budget!$B$6:$B$45,MATCH(C276,Budget!$A$6:$A$45,0)),"Unknown"))</f>
        <v/>
      </c>
      <c r="F276" s="37">
        <f>IF(A276="","",MONTH(A276))</f>
        <v/>
      </c>
      <c r="G276" s="37">
        <f>IF(A276="","",YEAR(A276))</f>
        <v/>
      </c>
    </row>
    <row r="277">
      <c r="A277" s="34" t="n"/>
      <c r="B277" s="35" t="n"/>
      <c r="C277" s="35" t="n"/>
      <c r="D277" s="36" t="n"/>
      <c r="E277" s="37">
        <f>IF(C277="","",IFERROR(INDEX(Budget!$B$6:$B$45,MATCH(C277,Budget!$A$6:$A$45,0)),"Unknown"))</f>
        <v/>
      </c>
      <c r="F277" s="37">
        <f>IF(A277="","",MONTH(A277))</f>
        <v/>
      </c>
      <c r="G277" s="37">
        <f>IF(A277="","",YEAR(A277))</f>
        <v/>
      </c>
    </row>
    <row r="278">
      <c r="A278" s="34" t="n"/>
      <c r="B278" s="35" t="n"/>
      <c r="C278" s="35" t="n"/>
      <c r="D278" s="36" t="n"/>
      <c r="E278" s="37">
        <f>IF(C278="","",IFERROR(INDEX(Budget!$B$6:$B$45,MATCH(C278,Budget!$A$6:$A$45,0)),"Unknown"))</f>
        <v/>
      </c>
      <c r="F278" s="37">
        <f>IF(A278="","",MONTH(A278))</f>
        <v/>
      </c>
      <c r="G278" s="37">
        <f>IF(A278="","",YEAR(A278))</f>
        <v/>
      </c>
    </row>
    <row r="279">
      <c r="A279" s="34" t="n"/>
      <c r="B279" s="35" t="n"/>
      <c r="C279" s="35" t="n"/>
      <c r="D279" s="36" t="n"/>
      <c r="E279" s="37">
        <f>IF(C279="","",IFERROR(INDEX(Budget!$B$6:$B$45,MATCH(C279,Budget!$A$6:$A$45,0)),"Unknown"))</f>
        <v/>
      </c>
      <c r="F279" s="37">
        <f>IF(A279="","",MONTH(A279))</f>
        <v/>
      </c>
      <c r="G279" s="37">
        <f>IF(A279="","",YEAR(A279))</f>
        <v/>
      </c>
    </row>
    <row r="280">
      <c r="A280" s="34" t="n"/>
      <c r="B280" s="35" t="n"/>
      <c r="C280" s="35" t="n"/>
      <c r="D280" s="36" t="n"/>
      <c r="E280" s="37">
        <f>IF(C280="","",IFERROR(INDEX(Budget!$B$6:$B$45,MATCH(C280,Budget!$A$6:$A$45,0)),"Unknown"))</f>
        <v/>
      </c>
      <c r="F280" s="37">
        <f>IF(A280="","",MONTH(A280))</f>
        <v/>
      </c>
      <c r="G280" s="37">
        <f>IF(A280="","",YEAR(A280))</f>
        <v/>
      </c>
    </row>
    <row r="281">
      <c r="A281" s="34" t="n"/>
      <c r="B281" s="35" t="n"/>
      <c r="C281" s="35" t="n"/>
      <c r="D281" s="36" t="n"/>
      <c r="E281" s="37">
        <f>IF(C281="","",IFERROR(INDEX(Budget!$B$6:$B$45,MATCH(C281,Budget!$A$6:$A$45,0)),"Unknown"))</f>
        <v/>
      </c>
      <c r="F281" s="37">
        <f>IF(A281="","",MONTH(A281))</f>
        <v/>
      </c>
      <c r="G281" s="37">
        <f>IF(A281="","",YEAR(A281))</f>
        <v/>
      </c>
    </row>
    <row r="282">
      <c r="A282" s="34" t="n"/>
      <c r="B282" s="35" t="n"/>
      <c r="C282" s="35" t="n"/>
      <c r="D282" s="36" t="n"/>
      <c r="E282" s="37">
        <f>IF(C282="","",IFERROR(INDEX(Budget!$B$6:$B$45,MATCH(C282,Budget!$A$6:$A$45,0)),"Unknown"))</f>
        <v/>
      </c>
      <c r="F282" s="37">
        <f>IF(A282="","",MONTH(A282))</f>
        <v/>
      </c>
      <c r="G282" s="37">
        <f>IF(A282="","",YEAR(A282))</f>
        <v/>
      </c>
    </row>
    <row r="283">
      <c r="A283" s="34" t="n"/>
      <c r="B283" s="35" t="n"/>
      <c r="C283" s="35" t="n"/>
      <c r="D283" s="36" t="n"/>
      <c r="E283" s="37">
        <f>IF(C283="","",IFERROR(INDEX(Budget!$B$6:$B$45,MATCH(C283,Budget!$A$6:$A$45,0)),"Unknown"))</f>
        <v/>
      </c>
      <c r="F283" s="37">
        <f>IF(A283="","",MONTH(A283))</f>
        <v/>
      </c>
      <c r="G283" s="37">
        <f>IF(A283="","",YEAR(A283))</f>
        <v/>
      </c>
    </row>
    <row r="284">
      <c r="A284" s="34" t="n"/>
      <c r="B284" s="35" t="n"/>
      <c r="C284" s="35" t="n"/>
      <c r="D284" s="36" t="n"/>
      <c r="E284" s="37">
        <f>IF(C284="","",IFERROR(INDEX(Budget!$B$6:$B$45,MATCH(C284,Budget!$A$6:$A$45,0)),"Unknown"))</f>
        <v/>
      </c>
      <c r="F284" s="37">
        <f>IF(A284="","",MONTH(A284))</f>
        <v/>
      </c>
      <c r="G284" s="37">
        <f>IF(A284="","",YEAR(A284))</f>
        <v/>
      </c>
    </row>
    <row r="285">
      <c r="A285" s="34" t="n"/>
      <c r="B285" s="35" t="n"/>
      <c r="C285" s="35" t="n"/>
      <c r="D285" s="36" t="n"/>
      <c r="E285" s="37">
        <f>IF(C285="","",IFERROR(INDEX(Budget!$B$6:$B$45,MATCH(C285,Budget!$A$6:$A$45,0)),"Unknown"))</f>
        <v/>
      </c>
      <c r="F285" s="37">
        <f>IF(A285="","",MONTH(A285))</f>
        <v/>
      </c>
      <c r="G285" s="37">
        <f>IF(A285="","",YEAR(A285))</f>
        <v/>
      </c>
    </row>
    <row r="286">
      <c r="A286" s="34" t="n"/>
      <c r="B286" s="35" t="n"/>
      <c r="C286" s="35" t="n"/>
      <c r="D286" s="36" t="n"/>
      <c r="E286" s="37">
        <f>IF(C286="","",IFERROR(INDEX(Budget!$B$6:$B$45,MATCH(C286,Budget!$A$6:$A$45,0)),"Unknown"))</f>
        <v/>
      </c>
      <c r="F286" s="37">
        <f>IF(A286="","",MONTH(A286))</f>
        <v/>
      </c>
      <c r="G286" s="37">
        <f>IF(A286="","",YEAR(A286))</f>
        <v/>
      </c>
    </row>
    <row r="287">
      <c r="A287" s="34" t="n"/>
      <c r="B287" s="35" t="n"/>
      <c r="C287" s="35" t="n"/>
      <c r="D287" s="36" t="n"/>
      <c r="E287" s="37">
        <f>IF(C287="","",IFERROR(INDEX(Budget!$B$6:$B$45,MATCH(C287,Budget!$A$6:$A$45,0)),"Unknown"))</f>
        <v/>
      </c>
      <c r="F287" s="37">
        <f>IF(A287="","",MONTH(A287))</f>
        <v/>
      </c>
      <c r="G287" s="37">
        <f>IF(A287="","",YEAR(A287))</f>
        <v/>
      </c>
    </row>
    <row r="288">
      <c r="A288" s="34" t="n"/>
      <c r="B288" s="35" t="n"/>
      <c r="C288" s="35" t="n"/>
      <c r="D288" s="36" t="n"/>
      <c r="E288" s="37">
        <f>IF(C288="","",IFERROR(INDEX(Budget!$B$6:$B$45,MATCH(C288,Budget!$A$6:$A$45,0)),"Unknown"))</f>
        <v/>
      </c>
      <c r="F288" s="37">
        <f>IF(A288="","",MONTH(A288))</f>
        <v/>
      </c>
      <c r="G288" s="37">
        <f>IF(A288="","",YEAR(A288))</f>
        <v/>
      </c>
    </row>
    <row r="289">
      <c r="A289" s="34" t="n"/>
      <c r="B289" s="35" t="n"/>
      <c r="C289" s="35" t="n"/>
      <c r="D289" s="36" t="n"/>
      <c r="E289" s="37">
        <f>IF(C289="","",IFERROR(INDEX(Budget!$B$6:$B$45,MATCH(C289,Budget!$A$6:$A$45,0)),"Unknown"))</f>
        <v/>
      </c>
      <c r="F289" s="37">
        <f>IF(A289="","",MONTH(A289))</f>
        <v/>
      </c>
      <c r="G289" s="37">
        <f>IF(A289="","",YEAR(A289))</f>
        <v/>
      </c>
    </row>
    <row r="290">
      <c r="A290" s="34" t="n"/>
      <c r="B290" s="35" t="n"/>
      <c r="C290" s="35" t="n"/>
      <c r="D290" s="36" t="n"/>
      <c r="E290" s="37">
        <f>IF(C290="","",IFERROR(INDEX(Budget!$B$6:$B$45,MATCH(C290,Budget!$A$6:$A$45,0)),"Unknown"))</f>
        <v/>
      </c>
      <c r="F290" s="37">
        <f>IF(A290="","",MONTH(A290))</f>
        <v/>
      </c>
      <c r="G290" s="37">
        <f>IF(A290="","",YEAR(A290))</f>
        <v/>
      </c>
    </row>
    <row r="291">
      <c r="A291" s="34" t="n"/>
      <c r="B291" s="35" t="n"/>
      <c r="C291" s="35" t="n"/>
      <c r="D291" s="36" t="n"/>
      <c r="E291" s="37">
        <f>IF(C291="","",IFERROR(INDEX(Budget!$B$6:$B$45,MATCH(C291,Budget!$A$6:$A$45,0)),"Unknown"))</f>
        <v/>
      </c>
      <c r="F291" s="37">
        <f>IF(A291="","",MONTH(A291))</f>
        <v/>
      </c>
      <c r="G291" s="37">
        <f>IF(A291="","",YEAR(A291))</f>
        <v/>
      </c>
    </row>
    <row r="292">
      <c r="A292" s="34" t="n"/>
      <c r="B292" s="35" t="n"/>
      <c r="C292" s="35" t="n"/>
      <c r="D292" s="36" t="n"/>
      <c r="E292" s="37">
        <f>IF(C292="","",IFERROR(INDEX(Budget!$B$6:$B$45,MATCH(C292,Budget!$A$6:$A$45,0)),"Unknown"))</f>
        <v/>
      </c>
      <c r="F292" s="37">
        <f>IF(A292="","",MONTH(A292))</f>
        <v/>
      </c>
      <c r="G292" s="37">
        <f>IF(A292="","",YEAR(A292))</f>
        <v/>
      </c>
    </row>
    <row r="293">
      <c r="A293" s="34" t="n"/>
      <c r="B293" s="35" t="n"/>
      <c r="C293" s="35" t="n"/>
      <c r="D293" s="36" t="n"/>
      <c r="E293" s="37">
        <f>IF(C293="","",IFERROR(INDEX(Budget!$B$6:$B$45,MATCH(C293,Budget!$A$6:$A$45,0)),"Unknown"))</f>
        <v/>
      </c>
      <c r="F293" s="37">
        <f>IF(A293="","",MONTH(A293))</f>
        <v/>
      </c>
      <c r="G293" s="37">
        <f>IF(A293="","",YEAR(A293))</f>
        <v/>
      </c>
    </row>
    <row r="294">
      <c r="A294" s="34" t="n"/>
      <c r="B294" s="35" t="n"/>
      <c r="C294" s="35" t="n"/>
      <c r="D294" s="36" t="n"/>
      <c r="E294" s="37">
        <f>IF(C294="","",IFERROR(INDEX(Budget!$B$6:$B$45,MATCH(C294,Budget!$A$6:$A$45,0)),"Unknown"))</f>
        <v/>
      </c>
      <c r="F294" s="37">
        <f>IF(A294="","",MONTH(A294))</f>
        <v/>
      </c>
      <c r="G294" s="37">
        <f>IF(A294="","",YEAR(A294))</f>
        <v/>
      </c>
    </row>
    <row r="295">
      <c r="A295" s="34" t="n"/>
      <c r="B295" s="35" t="n"/>
      <c r="C295" s="35" t="n"/>
      <c r="D295" s="36" t="n"/>
      <c r="E295" s="37">
        <f>IF(C295="","",IFERROR(INDEX(Budget!$B$6:$B$45,MATCH(C295,Budget!$A$6:$A$45,0)),"Unknown"))</f>
        <v/>
      </c>
      <c r="F295" s="37">
        <f>IF(A295="","",MONTH(A295))</f>
        <v/>
      </c>
      <c r="G295" s="37">
        <f>IF(A295="","",YEAR(A295))</f>
        <v/>
      </c>
    </row>
    <row r="296">
      <c r="A296" s="34" t="n"/>
      <c r="B296" s="35" t="n"/>
      <c r="C296" s="35" t="n"/>
      <c r="D296" s="36" t="n"/>
      <c r="E296" s="37">
        <f>IF(C296="","",IFERROR(INDEX(Budget!$B$6:$B$45,MATCH(C296,Budget!$A$6:$A$45,0)),"Unknown"))</f>
        <v/>
      </c>
      <c r="F296" s="37">
        <f>IF(A296="","",MONTH(A296))</f>
        <v/>
      </c>
      <c r="G296" s="37">
        <f>IF(A296="","",YEAR(A296))</f>
        <v/>
      </c>
    </row>
    <row r="297">
      <c r="A297" s="34" t="n"/>
      <c r="B297" s="35" t="n"/>
      <c r="C297" s="35" t="n"/>
      <c r="D297" s="36" t="n"/>
      <c r="E297" s="37">
        <f>IF(C297="","",IFERROR(INDEX(Budget!$B$6:$B$45,MATCH(C297,Budget!$A$6:$A$45,0)),"Unknown"))</f>
        <v/>
      </c>
      <c r="F297" s="37">
        <f>IF(A297="","",MONTH(A297))</f>
        <v/>
      </c>
      <c r="G297" s="37">
        <f>IF(A297="","",YEAR(A297))</f>
        <v/>
      </c>
    </row>
    <row r="298">
      <c r="A298" s="34" t="n"/>
      <c r="B298" s="35" t="n"/>
      <c r="C298" s="35" t="n"/>
      <c r="D298" s="36" t="n"/>
      <c r="E298" s="37">
        <f>IF(C298="","",IFERROR(INDEX(Budget!$B$6:$B$45,MATCH(C298,Budget!$A$6:$A$45,0)),"Unknown"))</f>
        <v/>
      </c>
      <c r="F298" s="37">
        <f>IF(A298="","",MONTH(A298))</f>
        <v/>
      </c>
      <c r="G298" s="37">
        <f>IF(A298="","",YEAR(A298))</f>
        <v/>
      </c>
    </row>
    <row r="299">
      <c r="A299" s="34" t="n"/>
      <c r="B299" s="35" t="n"/>
      <c r="C299" s="35" t="n"/>
      <c r="D299" s="36" t="n"/>
      <c r="E299" s="37">
        <f>IF(C299="","",IFERROR(INDEX(Budget!$B$6:$B$45,MATCH(C299,Budget!$A$6:$A$45,0)),"Unknown"))</f>
        <v/>
      </c>
      <c r="F299" s="37">
        <f>IF(A299="","",MONTH(A299))</f>
        <v/>
      </c>
      <c r="G299" s="37">
        <f>IF(A299="","",YEAR(A299))</f>
        <v/>
      </c>
    </row>
    <row r="300">
      <c r="A300" s="34" t="n"/>
      <c r="B300" s="35" t="n"/>
      <c r="C300" s="35" t="n"/>
      <c r="D300" s="36" t="n"/>
      <c r="E300" s="37">
        <f>IF(C300="","",IFERROR(INDEX(Budget!$B$6:$B$45,MATCH(C300,Budget!$A$6:$A$45,0)),"Unknown"))</f>
        <v/>
      </c>
      <c r="F300" s="37">
        <f>IF(A300="","",MONTH(A300))</f>
        <v/>
      </c>
      <c r="G300" s="37">
        <f>IF(A300="","",YEAR(A300))</f>
        <v/>
      </c>
    </row>
    <row r="301">
      <c r="A301" s="34" t="n"/>
      <c r="B301" s="35" t="n"/>
      <c r="C301" s="35" t="n"/>
      <c r="D301" s="36" t="n"/>
      <c r="E301" s="37">
        <f>IF(C301="","",IFERROR(INDEX(Budget!$B$6:$B$45,MATCH(C301,Budget!$A$6:$A$45,0)),"Unknown"))</f>
        <v/>
      </c>
      <c r="F301" s="37">
        <f>IF(A301="","",MONTH(A301))</f>
        <v/>
      </c>
      <c r="G301" s="37">
        <f>IF(A301="","",YEAR(A301))</f>
        <v/>
      </c>
    </row>
    <row r="302">
      <c r="A302" s="34" t="n"/>
      <c r="B302" s="35" t="n"/>
      <c r="C302" s="35" t="n"/>
      <c r="D302" s="36" t="n"/>
      <c r="E302" s="37">
        <f>IF(C302="","",IFERROR(INDEX(Budget!$B$6:$B$45,MATCH(C302,Budget!$A$6:$A$45,0)),"Unknown"))</f>
        <v/>
      </c>
      <c r="F302" s="37">
        <f>IF(A302="","",MONTH(A302))</f>
        <v/>
      </c>
      <c r="G302" s="37">
        <f>IF(A302="","",YEAR(A302))</f>
        <v/>
      </c>
    </row>
    <row r="303">
      <c r="A303" s="34" t="n"/>
      <c r="B303" s="35" t="n"/>
      <c r="C303" s="35" t="n"/>
      <c r="D303" s="36" t="n"/>
      <c r="E303" s="37">
        <f>IF(C303="","",IFERROR(INDEX(Budget!$B$6:$B$45,MATCH(C303,Budget!$A$6:$A$45,0)),"Unknown"))</f>
        <v/>
      </c>
      <c r="F303" s="37">
        <f>IF(A303="","",MONTH(A303))</f>
        <v/>
      </c>
      <c r="G303" s="37">
        <f>IF(A303="","",YEAR(A303))</f>
        <v/>
      </c>
    </row>
    <row r="304">
      <c r="A304" s="34" t="n"/>
      <c r="B304" s="35" t="n"/>
      <c r="C304" s="35" t="n"/>
      <c r="D304" s="36" t="n"/>
      <c r="E304" s="37">
        <f>IF(C304="","",IFERROR(INDEX(Budget!$B$6:$B$45,MATCH(C304,Budget!$A$6:$A$45,0)),"Unknown"))</f>
        <v/>
      </c>
      <c r="F304" s="37">
        <f>IF(A304="","",MONTH(A304))</f>
        <v/>
      </c>
      <c r="G304" s="37">
        <f>IF(A304="","",YEAR(A304))</f>
        <v/>
      </c>
    </row>
    <row r="305">
      <c r="A305" s="34" t="n"/>
      <c r="B305" s="35" t="n"/>
      <c r="C305" s="35" t="n"/>
      <c r="D305" s="36" t="n"/>
      <c r="E305" s="37">
        <f>IF(C305="","",IFERROR(INDEX(Budget!$B$6:$B$45,MATCH(C305,Budget!$A$6:$A$45,0)),"Unknown"))</f>
        <v/>
      </c>
      <c r="F305" s="37">
        <f>IF(A305="","",MONTH(A305))</f>
        <v/>
      </c>
      <c r="G305" s="37">
        <f>IF(A305="","",YEAR(A305))</f>
        <v/>
      </c>
    </row>
    <row r="306">
      <c r="A306" s="34" t="n"/>
      <c r="B306" s="35" t="n"/>
      <c r="C306" s="35" t="n"/>
      <c r="D306" s="36" t="n"/>
      <c r="E306" s="37">
        <f>IF(C306="","",IFERROR(INDEX(Budget!$B$6:$B$45,MATCH(C306,Budget!$A$6:$A$45,0)),"Unknown"))</f>
        <v/>
      </c>
      <c r="F306" s="37">
        <f>IF(A306="","",MONTH(A306))</f>
        <v/>
      </c>
      <c r="G306" s="37">
        <f>IF(A306="","",YEAR(A306))</f>
        <v/>
      </c>
    </row>
    <row r="307">
      <c r="A307" s="34" t="n"/>
      <c r="B307" s="35" t="n"/>
      <c r="C307" s="35" t="n"/>
      <c r="D307" s="36" t="n"/>
      <c r="E307" s="37">
        <f>IF(C307="","",IFERROR(INDEX(Budget!$B$6:$B$45,MATCH(C307,Budget!$A$6:$A$45,0)),"Unknown"))</f>
        <v/>
      </c>
      <c r="F307" s="37">
        <f>IF(A307="","",MONTH(A307))</f>
        <v/>
      </c>
      <c r="G307" s="37">
        <f>IF(A307="","",YEAR(A307))</f>
        <v/>
      </c>
    </row>
    <row r="308">
      <c r="A308" s="34" t="n"/>
      <c r="B308" s="35" t="n"/>
      <c r="C308" s="35" t="n"/>
      <c r="D308" s="36" t="n"/>
      <c r="E308" s="37">
        <f>IF(C308="","",IFERROR(INDEX(Budget!$B$6:$B$45,MATCH(C308,Budget!$A$6:$A$45,0)),"Unknown"))</f>
        <v/>
      </c>
      <c r="F308" s="37">
        <f>IF(A308="","",MONTH(A308))</f>
        <v/>
      </c>
      <c r="G308" s="37">
        <f>IF(A308="","",YEAR(A308))</f>
        <v/>
      </c>
    </row>
    <row r="309">
      <c r="A309" s="34" t="n"/>
      <c r="B309" s="35" t="n"/>
      <c r="C309" s="35" t="n"/>
      <c r="D309" s="36" t="n"/>
      <c r="E309" s="37">
        <f>IF(C309="","",IFERROR(INDEX(Budget!$B$6:$B$45,MATCH(C309,Budget!$A$6:$A$45,0)),"Unknown"))</f>
        <v/>
      </c>
      <c r="F309" s="37">
        <f>IF(A309="","",MONTH(A309))</f>
        <v/>
      </c>
      <c r="G309" s="37">
        <f>IF(A309="","",YEAR(A309))</f>
        <v/>
      </c>
    </row>
    <row r="310">
      <c r="A310" s="34" t="n"/>
      <c r="B310" s="35" t="n"/>
      <c r="C310" s="35" t="n"/>
      <c r="D310" s="36" t="n"/>
      <c r="E310" s="37">
        <f>IF(C310="","",IFERROR(INDEX(Budget!$B$6:$B$45,MATCH(C310,Budget!$A$6:$A$45,0)),"Unknown"))</f>
        <v/>
      </c>
      <c r="F310" s="37">
        <f>IF(A310="","",MONTH(A310))</f>
        <v/>
      </c>
      <c r="G310" s="37">
        <f>IF(A310="","",YEAR(A310))</f>
        <v/>
      </c>
    </row>
    <row r="311">
      <c r="A311" s="34" t="n"/>
      <c r="B311" s="35" t="n"/>
      <c r="C311" s="35" t="n"/>
      <c r="D311" s="36" t="n"/>
      <c r="E311" s="37">
        <f>IF(C311="","",IFERROR(INDEX(Budget!$B$6:$B$45,MATCH(C311,Budget!$A$6:$A$45,0)),"Unknown"))</f>
        <v/>
      </c>
      <c r="F311" s="37">
        <f>IF(A311="","",MONTH(A311))</f>
        <v/>
      </c>
      <c r="G311" s="37">
        <f>IF(A311="","",YEAR(A311))</f>
        <v/>
      </c>
    </row>
    <row r="312">
      <c r="A312" s="34" t="n"/>
      <c r="B312" s="35" t="n"/>
      <c r="C312" s="35" t="n"/>
      <c r="D312" s="36" t="n"/>
      <c r="E312" s="37">
        <f>IF(C312="","",IFERROR(INDEX(Budget!$B$6:$B$45,MATCH(C312,Budget!$A$6:$A$45,0)),"Unknown"))</f>
        <v/>
      </c>
      <c r="F312" s="37">
        <f>IF(A312="","",MONTH(A312))</f>
        <v/>
      </c>
      <c r="G312" s="37">
        <f>IF(A312="","",YEAR(A312))</f>
        <v/>
      </c>
    </row>
    <row r="313">
      <c r="A313" s="34" t="n"/>
      <c r="B313" s="35" t="n"/>
      <c r="C313" s="35" t="n"/>
      <c r="D313" s="36" t="n"/>
      <c r="E313" s="37">
        <f>IF(C313="","",IFERROR(INDEX(Budget!$B$6:$B$45,MATCH(C313,Budget!$A$6:$A$45,0)),"Unknown"))</f>
        <v/>
      </c>
      <c r="F313" s="37">
        <f>IF(A313="","",MONTH(A313))</f>
        <v/>
      </c>
      <c r="G313" s="37">
        <f>IF(A313="","",YEAR(A313))</f>
        <v/>
      </c>
    </row>
    <row r="314">
      <c r="A314" s="34" t="n"/>
      <c r="B314" s="35" t="n"/>
      <c r="C314" s="35" t="n"/>
      <c r="D314" s="36" t="n"/>
      <c r="E314" s="37">
        <f>IF(C314="","",IFERROR(INDEX(Budget!$B$6:$B$45,MATCH(C314,Budget!$A$6:$A$45,0)),"Unknown"))</f>
        <v/>
      </c>
      <c r="F314" s="37">
        <f>IF(A314="","",MONTH(A314))</f>
        <v/>
      </c>
      <c r="G314" s="37">
        <f>IF(A314="","",YEAR(A314))</f>
        <v/>
      </c>
    </row>
    <row r="315">
      <c r="A315" s="34" t="n"/>
      <c r="B315" s="35" t="n"/>
      <c r="C315" s="35" t="n"/>
      <c r="D315" s="36" t="n"/>
      <c r="E315" s="37">
        <f>IF(C315="","",IFERROR(INDEX(Budget!$B$6:$B$45,MATCH(C315,Budget!$A$6:$A$45,0)),"Unknown"))</f>
        <v/>
      </c>
      <c r="F315" s="37">
        <f>IF(A315="","",MONTH(A315))</f>
        <v/>
      </c>
      <c r="G315" s="37">
        <f>IF(A315="","",YEAR(A315))</f>
        <v/>
      </c>
    </row>
    <row r="316">
      <c r="A316" s="34" t="n"/>
      <c r="B316" s="35" t="n"/>
      <c r="C316" s="35" t="n"/>
      <c r="D316" s="36" t="n"/>
      <c r="E316" s="37">
        <f>IF(C316="","",IFERROR(INDEX(Budget!$B$6:$B$45,MATCH(C316,Budget!$A$6:$A$45,0)),"Unknown"))</f>
        <v/>
      </c>
      <c r="F316" s="37">
        <f>IF(A316="","",MONTH(A316))</f>
        <v/>
      </c>
      <c r="G316" s="37">
        <f>IF(A316="","",YEAR(A316))</f>
        <v/>
      </c>
    </row>
    <row r="317">
      <c r="A317" s="34" t="n"/>
      <c r="B317" s="35" t="n"/>
      <c r="C317" s="35" t="n"/>
      <c r="D317" s="36" t="n"/>
      <c r="E317" s="37">
        <f>IF(C317="","",IFERROR(INDEX(Budget!$B$6:$B$45,MATCH(C317,Budget!$A$6:$A$45,0)),"Unknown"))</f>
        <v/>
      </c>
      <c r="F317" s="37">
        <f>IF(A317="","",MONTH(A317))</f>
        <v/>
      </c>
      <c r="G317" s="37">
        <f>IF(A317="","",YEAR(A317))</f>
        <v/>
      </c>
    </row>
    <row r="318">
      <c r="A318" s="34" t="n"/>
      <c r="B318" s="35" t="n"/>
      <c r="C318" s="35" t="n"/>
      <c r="D318" s="36" t="n"/>
      <c r="E318" s="37">
        <f>IF(C318="","",IFERROR(INDEX(Budget!$B$6:$B$45,MATCH(C318,Budget!$A$6:$A$45,0)),"Unknown"))</f>
        <v/>
      </c>
      <c r="F318" s="37">
        <f>IF(A318="","",MONTH(A318))</f>
        <v/>
      </c>
      <c r="G318" s="37">
        <f>IF(A318="","",YEAR(A318))</f>
        <v/>
      </c>
    </row>
    <row r="319">
      <c r="A319" s="34" t="n"/>
      <c r="B319" s="35" t="n"/>
      <c r="C319" s="35" t="n"/>
      <c r="D319" s="36" t="n"/>
      <c r="E319" s="37">
        <f>IF(C319="","",IFERROR(INDEX(Budget!$B$6:$B$45,MATCH(C319,Budget!$A$6:$A$45,0)),"Unknown"))</f>
        <v/>
      </c>
      <c r="F319" s="37">
        <f>IF(A319="","",MONTH(A319))</f>
        <v/>
      </c>
      <c r="G319" s="37">
        <f>IF(A319="","",YEAR(A319))</f>
        <v/>
      </c>
    </row>
    <row r="320">
      <c r="A320" s="34" t="n"/>
      <c r="B320" s="35" t="n"/>
      <c r="C320" s="35" t="n"/>
      <c r="D320" s="36" t="n"/>
      <c r="E320" s="37">
        <f>IF(C320="","",IFERROR(INDEX(Budget!$B$6:$B$45,MATCH(C320,Budget!$A$6:$A$45,0)),"Unknown"))</f>
        <v/>
      </c>
      <c r="F320" s="37">
        <f>IF(A320="","",MONTH(A320))</f>
        <v/>
      </c>
      <c r="G320" s="37">
        <f>IF(A320="","",YEAR(A320))</f>
        <v/>
      </c>
    </row>
    <row r="321">
      <c r="A321" s="34" t="n"/>
      <c r="B321" s="35" t="n"/>
      <c r="C321" s="35" t="n"/>
      <c r="D321" s="36" t="n"/>
      <c r="E321" s="37">
        <f>IF(C321="","",IFERROR(INDEX(Budget!$B$6:$B$45,MATCH(C321,Budget!$A$6:$A$45,0)),"Unknown"))</f>
        <v/>
      </c>
      <c r="F321" s="37">
        <f>IF(A321="","",MONTH(A321))</f>
        <v/>
      </c>
      <c r="G321" s="37">
        <f>IF(A321="","",YEAR(A321))</f>
        <v/>
      </c>
    </row>
    <row r="322">
      <c r="A322" s="34" t="n"/>
      <c r="B322" s="35" t="n"/>
      <c r="C322" s="35" t="n"/>
      <c r="D322" s="36" t="n"/>
      <c r="E322" s="37">
        <f>IF(C322="","",IFERROR(INDEX(Budget!$B$6:$B$45,MATCH(C322,Budget!$A$6:$A$45,0)),"Unknown"))</f>
        <v/>
      </c>
      <c r="F322" s="37">
        <f>IF(A322="","",MONTH(A322))</f>
        <v/>
      </c>
      <c r="G322" s="37">
        <f>IF(A322="","",YEAR(A322))</f>
        <v/>
      </c>
    </row>
    <row r="323">
      <c r="A323" s="34" t="n"/>
      <c r="B323" s="35" t="n"/>
      <c r="C323" s="35" t="n"/>
      <c r="D323" s="36" t="n"/>
      <c r="E323" s="37">
        <f>IF(C323="","",IFERROR(INDEX(Budget!$B$6:$B$45,MATCH(C323,Budget!$A$6:$A$45,0)),"Unknown"))</f>
        <v/>
      </c>
      <c r="F323" s="37">
        <f>IF(A323="","",MONTH(A323))</f>
        <v/>
      </c>
      <c r="G323" s="37">
        <f>IF(A323="","",YEAR(A323))</f>
        <v/>
      </c>
    </row>
    <row r="324">
      <c r="A324" s="34" t="n"/>
      <c r="B324" s="35" t="n"/>
      <c r="C324" s="35" t="n"/>
      <c r="D324" s="36" t="n"/>
      <c r="E324" s="37">
        <f>IF(C324="","",IFERROR(INDEX(Budget!$B$6:$B$45,MATCH(C324,Budget!$A$6:$A$45,0)),"Unknown"))</f>
        <v/>
      </c>
      <c r="F324" s="37">
        <f>IF(A324="","",MONTH(A324))</f>
        <v/>
      </c>
      <c r="G324" s="37">
        <f>IF(A324="","",YEAR(A324))</f>
        <v/>
      </c>
    </row>
    <row r="325">
      <c r="A325" s="34" t="n"/>
      <c r="B325" s="35" t="n"/>
      <c r="C325" s="35" t="n"/>
      <c r="D325" s="36" t="n"/>
      <c r="E325" s="37">
        <f>IF(C325="","",IFERROR(INDEX(Budget!$B$6:$B$45,MATCH(C325,Budget!$A$6:$A$45,0)),"Unknown"))</f>
        <v/>
      </c>
      <c r="F325" s="37">
        <f>IF(A325="","",MONTH(A325))</f>
        <v/>
      </c>
      <c r="G325" s="37">
        <f>IF(A325="","",YEAR(A325))</f>
        <v/>
      </c>
    </row>
    <row r="326">
      <c r="A326" s="34" t="n"/>
      <c r="B326" s="35" t="n"/>
      <c r="C326" s="35" t="n"/>
      <c r="D326" s="36" t="n"/>
      <c r="E326" s="37">
        <f>IF(C326="","",IFERROR(INDEX(Budget!$B$6:$B$45,MATCH(C326,Budget!$A$6:$A$45,0)),"Unknown"))</f>
        <v/>
      </c>
      <c r="F326" s="37">
        <f>IF(A326="","",MONTH(A326))</f>
        <v/>
      </c>
      <c r="G326" s="37">
        <f>IF(A326="","",YEAR(A326))</f>
        <v/>
      </c>
    </row>
    <row r="327">
      <c r="A327" s="34" t="n"/>
      <c r="B327" s="35" t="n"/>
      <c r="C327" s="35" t="n"/>
      <c r="D327" s="36" t="n"/>
      <c r="E327" s="37">
        <f>IF(C327="","",IFERROR(INDEX(Budget!$B$6:$B$45,MATCH(C327,Budget!$A$6:$A$45,0)),"Unknown"))</f>
        <v/>
      </c>
      <c r="F327" s="37">
        <f>IF(A327="","",MONTH(A327))</f>
        <v/>
      </c>
      <c r="G327" s="37">
        <f>IF(A327="","",YEAR(A327))</f>
        <v/>
      </c>
    </row>
    <row r="328">
      <c r="A328" s="34" t="n"/>
      <c r="B328" s="35" t="n"/>
      <c r="C328" s="35" t="n"/>
      <c r="D328" s="36" t="n"/>
      <c r="E328" s="37">
        <f>IF(C328="","",IFERROR(INDEX(Budget!$B$6:$B$45,MATCH(C328,Budget!$A$6:$A$45,0)),"Unknown"))</f>
        <v/>
      </c>
      <c r="F328" s="37">
        <f>IF(A328="","",MONTH(A328))</f>
        <v/>
      </c>
      <c r="G328" s="37">
        <f>IF(A328="","",YEAR(A328))</f>
        <v/>
      </c>
    </row>
    <row r="329">
      <c r="A329" s="34" t="n"/>
      <c r="B329" s="35" t="n"/>
      <c r="C329" s="35" t="n"/>
      <c r="D329" s="36" t="n"/>
      <c r="E329" s="37">
        <f>IF(C329="","",IFERROR(INDEX(Budget!$B$6:$B$45,MATCH(C329,Budget!$A$6:$A$45,0)),"Unknown"))</f>
        <v/>
      </c>
      <c r="F329" s="37">
        <f>IF(A329="","",MONTH(A329))</f>
        <v/>
      </c>
      <c r="G329" s="37">
        <f>IF(A329="","",YEAR(A329))</f>
        <v/>
      </c>
    </row>
    <row r="330">
      <c r="A330" s="34" t="n"/>
      <c r="B330" s="35" t="n"/>
      <c r="C330" s="35" t="n"/>
      <c r="D330" s="36" t="n"/>
      <c r="E330" s="37">
        <f>IF(C330="","",IFERROR(INDEX(Budget!$B$6:$B$45,MATCH(C330,Budget!$A$6:$A$45,0)),"Unknown"))</f>
        <v/>
      </c>
      <c r="F330" s="37">
        <f>IF(A330="","",MONTH(A330))</f>
        <v/>
      </c>
      <c r="G330" s="37">
        <f>IF(A330="","",YEAR(A330))</f>
        <v/>
      </c>
    </row>
    <row r="331">
      <c r="A331" s="34" t="n"/>
      <c r="B331" s="35" t="n"/>
      <c r="C331" s="35" t="n"/>
      <c r="D331" s="36" t="n"/>
      <c r="E331" s="37">
        <f>IF(C331="","",IFERROR(INDEX(Budget!$B$6:$B$45,MATCH(C331,Budget!$A$6:$A$45,0)),"Unknown"))</f>
        <v/>
      </c>
      <c r="F331" s="37">
        <f>IF(A331="","",MONTH(A331))</f>
        <v/>
      </c>
      <c r="G331" s="37">
        <f>IF(A331="","",YEAR(A331))</f>
        <v/>
      </c>
    </row>
    <row r="332">
      <c r="A332" s="34" t="n"/>
      <c r="B332" s="35" t="n"/>
      <c r="C332" s="35" t="n"/>
      <c r="D332" s="36" t="n"/>
      <c r="E332" s="37">
        <f>IF(C332="","",IFERROR(INDEX(Budget!$B$6:$B$45,MATCH(C332,Budget!$A$6:$A$45,0)),"Unknown"))</f>
        <v/>
      </c>
      <c r="F332" s="37">
        <f>IF(A332="","",MONTH(A332))</f>
        <v/>
      </c>
      <c r="G332" s="37">
        <f>IF(A332="","",YEAR(A332))</f>
        <v/>
      </c>
    </row>
    <row r="333">
      <c r="A333" s="34" t="n"/>
      <c r="B333" s="35" t="n"/>
      <c r="C333" s="35" t="n"/>
      <c r="D333" s="36" t="n"/>
      <c r="E333" s="37">
        <f>IF(C333="","",IFERROR(INDEX(Budget!$B$6:$B$45,MATCH(C333,Budget!$A$6:$A$45,0)),"Unknown"))</f>
        <v/>
      </c>
      <c r="F333" s="37">
        <f>IF(A333="","",MONTH(A333))</f>
        <v/>
      </c>
      <c r="G333" s="37">
        <f>IF(A333="","",YEAR(A333))</f>
        <v/>
      </c>
    </row>
    <row r="334">
      <c r="A334" s="34" t="n"/>
      <c r="B334" s="35" t="n"/>
      <c r="C334" s="35" t="n"/>
      <c r="D334" s="36" t="n"/>
      <c r="E334" s="37">
        <f>IF(C334="","",IFERROR(INDEX(Budget!$B$6:$B$45,MATCH(C334,Budget!$A$6:$A$45,0)),"Unknown"))</f>
        <v/>
      </c>
      <c r="F334" s="37">
        <f>IF(A334="","",MONTH(A334))</f>
        <v/>
      </c>
      <c r="G334" s="37">
        <f>IF(A334="","",YEAR(A334))</f>
        <v/>
      </c>
    </row>
    <row r="335">
      <c r="A335" s="34" t="n"/>
      <c r="B335" s="35" t="n"/>
      <c r="C335" s="35" t="n"/>
      <c r="D335" s="36" t="n"/>
      <c r="E335" s="37">
        <f>IF(C335="","",IFERROR(INDEX(Budget!$B$6:$B$45,MATCH(C335,Budget!$A$6:$A$45,0)),"Unknown"))</f>
        <v/>
      </c>
      <c r="F335" s="37">
        <f>IF(A335="","",MONTH(A335))</f>
        <v/>
      </c>
      <c r="G335" s="37">
        <f>IF(A335="","",YEAR(A335))</f>
        <v/>
      </c>
    </row>
    <row r="336">
      <c r="A336" s="34" t="n"/>
      <c r="B336" s="35" t="n"/>
      <c r="C336" s="35" t="n"/>
      <c r="D336" s="36" t="n"/>
      <c r="E336" s="37">
        <f>IF(C336="","",IFERROR(INDEX(Budget!$B$6:$B$45,MATCH(C336,Budget!$A$6:$A$45,0)),"Unknown"))</f>
        <v/>
      </c>
      <c r="F336" s="37">
        <f>IF(A336="","",MONTH(A336))</f>
        <v/>
      </c>
      <c r="G336" s="37">
        <f>IF(A336="","",YEAR(A336))</f>
        <v/>
      </c>
    </row>
    <row r="337">
      <c r="A337" s="34" t="n"/>
      <c r="B337" s="35" t="n"/>
      <c r="C337" s="35" t="n"/>
      <c r="D337" s="36" t="n"/>
      <c r="E337" s="37">
        <f>IF(C337="","",IFERROR(INDEX(Budget!$B$6:$B$45,MATCH(C337,Budget!$A$6:$A$45,0)),"Unknown"))</f>
        <v/>
      </c>
      <c r="F337" s="37">
        <f>IF(A337="","",MONTH(A337))</f>
        <v/>
      </c>
      <c r="G337" s="37">
        <f>IF(A337="","",YEAR(A337))</f>
        <v/>
      </c>
    </row>
    <row r="338">
      <c r="A338" s="34" t="n"/>
      <c r="B338" s="35" t="n"/>
      <c r="C338" s="35" t="n"/>
      <c r="D338" s="36" t="n"/>
      <c r="E338" s="37">
        <f>IF(C338="","",IFERROR(INDEX(Budget!$B$6:$B$45,MATCH(C338,Budget!$A$6:$A$45,0)),"Unknown"))</f>
        <v/>
      </c>
      <c r="F338" s="37">
        <f>IF(A338="","",MONTH(A338))</f>
        <v/>
      </c>
      <c r="G338" s="37">
        <f>IF(A338="","",YEAR(A338))</f>
        <v/>
      </c>
    </row>
    <row r="339">
      <c r="A339" s="34" t="n"/>
      <c r="B339" s="35" t="n"/>
      <c r="C339" s="35" t="n"/>
      <c r="D339" s="36" t="n"/>
      <c r="E339" s="37">
        <f>IF(C339="","",IFERROR(INDEX(Budget!$B$6:$B$45,MATCH(C339,Budget!$A$6:$A$45,0)),"Unknown"))</f>
        <v/>
      </c>
      <c r="F339" s="37">
        <f>IF(A339="","",MONTH(A339))</f>
        <v/>
      </c>
      <c r="G339" s="37">
        <f>IF(A339="","",YEAR(A339))</f>
        <v/>
      </c>
    </row>
    <row r="340">
      <c r="A340" s="34" t="n"/>
      <c r="B340" s="35" t="n"/>
      <c r="C340" s="35" t="n"/>
      <c r="D340" s="36" t="n"/>
      <c r="E340" s="37">
        <f>IF(C340="","",IFERROR(INDEX(Budget!$B$6:$B$45,MATCH(C340,Budget!$A$6:$A$45,0)),"Unknown"))</f>
        <v/>
      </c>
      <c r="F340" s="37">
        <f>IF(A340="","",MONTH(A340))</f>
        <v/>
      </c>
      <c r="G340" s="37">
        <f>IF(A340="","",YEAR(A340))</f>
        <v/>
      </c>
    </row>
    <row r="341">
      <c r="A341" s="34" t="n"/>
      <c r="B341" s="35" t="n"/>
      <c r="C341" s="35" t="n"/>
      <c r="D341" s="36" t="n"/>
      <c r="E341" s="37">
        <f>IF(C341="","",IFERROR(INDEX(Budget!$B$6:$B$45,MATCH(C341,Budget!$A$6:$A$45,0)),"Unknown"))</f>
        <v/>
      </c>
      <c r="F341" s="37">
        <f>IF(A341="","",MONTH(A341))</f>
        <v/>
      </c>
      <c r="G341" s="37">
        <f>IF(A341="","",YEAR(A341))</f>
        <v/>
      </c>
    </row>
    <row r="342">
      <c r="A342" s="34" t="n"/>
      <c r="B342" s="35" t="n"/>
      <c r="C342" s="35" t="n"/>
      <c r="D342" s="36" t="n"/>
      <c r="E342" s="37">
        <f>IF(C342="","",IFERROR(INDEX(Budget!$B$6:$B$45,MATCH(C342,Budget!$A$6:$A$45,0)),"Unknown"))</f>
        <v/>
      </c>
      <c r="F342" s="37">
        <f>IF(A342="","",MONTH(A342))</f>
        <v/>
      </c>
      <c r="G342" s="37">
        <f>IF(A342="","",YEAR(A342))</f>
        <v/>
      </c>
    </row>
    <row r="343">
      <c r="A343" s="34" t="n"/>
      <c r="B343" s="35" t="n"/>
      <c r="C343" s="35" t="n"/>
      <c r="D343" s="36" t="n"/>
      <c r="E343" s="37">
        <f>IF(C343="","",IFERROR(INDEX(Budget!$B$6:$B$45,MATCH(C343,Budget!$A$6:$A$45,0)),"Unknown"))</f>
        <v/>
      </c>
      <c r="F343" s="37">
        <f>IF(A343="","",MONTH(A343))</f>
        <v/>
      </c>
      <c r="G343" s="37">
        <f>IF(A343="","",YEAR(A343))</f>
        <v/>
      </c>
    </row>
    <row r="344">
      <c r="A344" s="34" t="n"/>
      <c r="B344" s="35" t="n"/>
      <c r="C344" s="35" t="n"/>
      <c r="D344" s="36" t="n"/>
      <c r="E344" s="37">
        <f>IF(C344="","",IFERROR(INDEX(Budget!$B$6:$B$45,MATCH(C344,Budget!$A$6:$A$45,0)),"Unknown"))</f>
        <v/>
      </c>
      <c r="F344" s="37">
        <f>IF(A344="","",MONTH(A344))</f>
        <v/>
      </c>
      <c r="G344" s="37">
        <f>IF(A344="","",YEAR(A344))</f>
        <v/>
      </c>
    </row>
    <row r="345">
      <c r="A345" s="34" t="n"/>
      <c r="B345" s="35" t="n"/>
      <c r="C345" s="35" t="n"/>
      <c r="D345" s="36" t="n"/>
      <c r="E345" s="37">
        <f>IF(C345="","",IFERROR(INDEX(Budget!$B$6:$B$45,MATCH(C345,Budget!$A$6:$A$45,0)),"Unknown"))</f>
        <v/>
      </c>
      <c r="F345" s="37">
        <f>IF(A345="","",MONTH(A345))</f>
        <v/>
      </c>
      <c r="G345" s="37">
        <f>IF(A345="","",YEAR(A345))</f>
        <v/>
      </c>
    </row>
    <row r="346">
      <c r="A346" s="34" t="n"/>
      <c r="B346" s="35" t="n"/>
      <c r="C346" s="35" t="n"/>
      <c r="D346" s="36" t="n"/>
      <c r="E346" s="37">
        <f>IF(C346="","",IFERROR(INDEX(Budget!$B$6:$B$45,MATCH(C346,Budget!$A$6:$A$45,0)),"Unknown"))</f>
        <v/>
      </c>
      <c r="F346" s="37">
        <f>IF(A346="","",MONTH(A346))</f>
        <v/>
      </c>
      <c r="G346" s="37">
        <f>IF(A346="","",YEAR(A346))</f>
        <v/>
      </c>
    </row>
    <row r="347">
      <c r="A347" s="34" t="n"/>
      <c r="B347" s="35" t="n"/>
      <c r="C347" s="35" t="n"/>
      <c r="D347" s="36" t="n"/>
      <c r="E347" s="37">
        <f>IF(C347="","",IFERROR(INDEX(Budget!$B$6:$B$45,MATCH(C347,Budget!$A$6:$A$45,0)),"Unknown"))</f>
        <v/>
      </c>
      <c r="F347" s="37">
        <f>IF(A347="","",MONTH(A347))</f>
        <v/>
      </c>
      <c r="G347" s="37">
        <f>IF(A347="","",YEAR(A347))</f>
        <v/>
      </c>
    </row>
    <row r="348">
      <c r="A348" s="34" t="n"/>
      <c r="B348" s="35" t="n"/>
      <c r="C348" s="35" t="n"/>
      <c r="D348" s="36" t="n"/>
      <c r="E348" s="37">
        <f>IF(C348="","",IFERROR(INDEX(Budget!$B$6:$B$45,MATCH(C348,Budget!$A$6:$A$45,0)),"Unknown"))</f>
        <v/>
      </c>
      <c r="F348" s="37">
        <f>IF(A348="","",MONTH(A348))</f>
        <v/>
      </c>
      <c r="G348" s="37">
        <f>IF(A348="","",YEAR(A348))</f>
        <v/>
      </c>
    </row>
    <row r="349">
      <c r="A349" s="34" t="n"/>
      <c r="B349" s="35" t="n"/>
      <c r="C349" s="35" t="n"/>
      <c r="D349" s="36" t="n"/>
      <c r="E349" s="37">
        <f>IF(C349="","",IFERROR(INDEX(Budget!$B$6:$B$45,MATCH(C349,Budget!$A$6:$A$45,0)),"Unknown"))</f>
        <v/>
      </c>
      <c r="F349" s="37">
        <f>IF(A349="","",MONTH(A349))</f>
        <v/>
      </c>
      <c r="G349" s="37">
        <f>IF(A349="","",YEAR(A349))</f>
        <v/>
      </c>
    </row>
    <row r="350">
      <c r="A350" s="34" t="n"/>
      <c r="B350" s="35" t="n"/>
      <c r="C350" s="35" t="n"/>
      <c r="D350" s="36" t="n"/>
      <c r="E350" s="37">
        <f>IF(C350="","",IFERROR(INDEX(Budget!$B$6:$B$45,MATCH(C350,Budget!$A$6:$A$45,0)),"Unknown"))</f>
        <v/>
      </c>
      <c r="F350" s="37">
        <f>IF(A350="","",MONTH(A350))</f>
        <v/>
      </c>
      <c r="G350" s="37">
        <f>IF(A350="","",YEAR(A350))</f>
        <v/>
      </c>
    </row>
    <row r="351">
      <c r="A351" s="34" t="n"/>
      <c r="B351" s="35" t="n"/>
      <c r="C351" s="35" t="n"/>
      <c r="D351" s="36" t="n"/>
      <c r="E351" s="37">
        <f>IF(C351="","",IFERROR(INDEX(Budget!$B$6:$B$45,MATCH(C351,Budget!$A$6:$A$45,0)),"Unknown"))</f>
        <v/>
      </c>
      <c r="F351" s="37">
        <f>IF(A351="","",MONTH(A351))</f>
        <v/>
      </c>
      <c r="G351" s="37">
        <f>IF(A351="","",YEAR(A351))</f>
        <v/>
      </c>
    </row>
    <row r="352">
      <c r="A352" s="34" t="n"/>
      <c r="B352" s="35" t="n"/>
      <c r="C352" s="35" t="n"/>
      <c r="D352" s="36" t="n"/>
      <c r="E352" s="37">
        <f>IF(C352="","",IFERROR(INDEX(Budget!$B$6:$B$45,MATCH(C352,Budget!$A$6:$A$45,0)),"Unknown"))</f>
        <v/>
      </c>
      <c r="F352" s="37">
        <f>IF(A352="","",MONTH(A352))</f>
        <v/>
      </c>
      <c r="G352" s="37">
        <f>IF(A352="","",YEAR(A352))</f>
        <v/>
      </c>
    </row>
    <row r="353">
      <c r="A353" s="34" t="n"/>
      <c r="B353" s="35" t="n"/>
      <c r="C353" s="35" t="n"/>
      <c r="D353" s="36" t="n"/>
      <c r="E353" s="37">
        <f>IF(C353="","",IFERROR(INDEX(Budget!$B$6:$B$45,MATCH(C353,Budget!$A$6:$A$45,0)),"Unknown"))</f>
        <v/>
      </c>
      <c r="F353" s="37">
        <f>IF(A353="","",MONTH(A353))</f>
        <v/>
      </c>
      <c r="G353" s="37">
        <f>IF(A353="","",YEAR(A353))</f>
        <v/>
      </c>
    </row>
    <row r="354">
      <c r="A354" s="34" t="n"/>
      <c r="B354" s="35" t="n"/>
      <c r="C354" s="35" t="n"/>
      <c r="D354" s="36" t="n"/>
      <c r="E354" s="37">
        <f>IF(C354="","",IFERROR(INDEX(Budget!$B$6:$B$45,MATCH(C354,Budget!$A$6:$A$45,0)),"Unknown"))</f>
        <v/>
      </c>
      <c r="F354" s="37">
        <f>IF(A354="","",MONTH(A354))</f>
        <v/>
      </c>
      <c r="G354" s="37">
        <f>IF(A354="","",YEAR(A354))</f>
        <v/>
      </c>
    </row>
    <row r="355">
      <c r="A355" s="34" t="n"/>
      <c r="B355" s="35" t="n"/>
      <c r="C355" s="35" t="n"/>
      <c r="D355" s="36" t="n"/>
      <c r="E355" s="37">
        <f>IF(C355="","",IFERROR(INDEX(Budget!$B$6:$B$45,MATCH(C355,Budget!$A$6:$A$45,0)),"Unknown"))</f>
        <v/>
      </c>
      <c r="F355" s="37">
        <f>IF(A355="","",MONTH(A355))</f>
        <v/>
      </c>
      <c r="G355" s="37">
        <f>IF(A355="","",YEAR(A355))</f>
        <v/>
      </c>
    </row>
    <row r="356">
      <c r="A356" s="34" t="n"/>
      <c r="B356" s="35" t="n"/>
      <c r="C356" s="35" t="n"/>
      <c r="D356" s="36" t="n"/>
      <c r="E356" s="37">
        <f>IF(C356="","",IFERROR(INDEX(Budget!$B$6:$B$45,MATCH(C356,Budget!$A$6:$A$45,0)),"Unknown"))</f>
        <v/>
      </c>
      <c r="F356" s="37">
        <f>IF(A356="","",MONTH(A356))</f>
        <v/>
      </c>
      <c r="G356" s="37">
        <f>IF(A356="","",YEAR(A356))</f>
        <v/>
      </c>
    </row>
    <row r="357">
      <c r="A357" s="34" t="n"/>
      <c r="B357" s="35" t="n"/>
      <c r="C357" s="35" t="n"/>
      <c r="D357" s="36" t="n"/>
      <c r="E357" s="37">
        <f>IF(C357="","",IFERROR(INDEX(Budget!$B$6:$B$45,MATCH(C357,Budget!$A$6:$A$45,0)),"Unknown"))</f>
        <v/>
      </c>
      <c r="F357" s="37">
        <f>IF(A357="","",MONTH(A357))</f>
        <v/>
      </c>
      <c r="G357" s="37">
        <f>IF(A357="","",YEAR(A357))</f>
        <v/>
      </c>
    </row>
    <row r="358">
      <c r="A358" s="34" t="n"/>
      <c r="B358" s="35" t="n"/>
      <c r="C358" s="35" t="n"/>
      <c r="D358" s="36" t="n"/>
      <c r="E358" s="37">
        <f>IF(C358="","",IFERROR(INDEX(Budget!$B$6:$B$45,MATCH(C358,Budget!$A$6:$A$45,0)),"Unknown"))</f>
        <v/>
      </c>
      <c r="F358" s="37">
        <f>IF(A358="","",MONTH(A358))</f>
        <v/>
      </c>
      <c r="G358" s="37">
        <f>IF(A358="","",YEAR(A358))</f>
        <v/>
      </c>
    </row>
    <row r="359">
      <c r="A359" s="34" t="n"/>
      <c r="B359" s="35" t="n"/>
      <c r="C359" s="35" t="n"/>
      <c r="D359" s="36" t="n"/>
      <c r="E359" s="37">
        <f>IF(C359="","",IFERROR(INDEX(Budget!$B$6:$B$45,MATCH(C359,Budget!$A$6:$A$45,0)),"Unknown"))</f>
        <v/>
      </c>
      <c r="F359" s="37">
        <f>IF(A359="","",MONTH(A359))</f>
        <v/>
      </c>
      <c r="G359" s="37">
        <f>IF(A359="","",YEAR(A359))</f>
        <v/>
      </c>
    </row>
    <row r="360">
      <c r="A360" s="34" t="n"/>
      <c r="B360" s="35" t="n"/>
      <c r="C360" s="35" t="n"/>
      <c r="D360" s="36" t="n"/>
      <c r="E360" s="37">
        <f>IF(C360="","",IFERROR(INDEX(Budget!$B$6:$B$45,MATCH(C360,Budget!$A$6:$A$45,0)),"Unknown"))</f>
        <v/>
      </c>
      <c r="F360" s="37">
        <f>IF(A360="","",MONTH(A360))</f>
        <v/>
      </c>
      <c r="G360" s="37">
        <f>IF(A360="","",YEAR(A360))</f>
        <v/>
      </c>
    </row>
    <row r="361">
      <c r="A361" s="34" t="n"/>
      <c r="B361" s="35" t="n"/>
      <c r="C361" s="35" t="n"/>
      <c r="D361" s="36" t="n"/>
      <c r="E361" s="37">
        <f>IF(C361="","",IFERROR(INDEX(Budget!$B$6:$B$45,MATCH(C361,Budget!$A$6:$A$45,0)),"Unknown"))</f>
        <v/>
      </c>
      <c r="F361" s="37">
        <f>IF(A361="","",MONTH(A361))</f>
        <v/>
      </c>
      <c r="G361" s="37">
        <f>IF(A361="","",YEAR(A361))</f>
        <v/>
      </c>
    </row>
    <row r="362">
      <c r="A362" s="34" t="n"/>
      <c r="B362" s="35" t="n"/>
      <c r="C362" s="35" t="n"/>
      <c r="D362" s="36" t="n"/>
      <c r="E362" s="37">
        <f>IF(C362="","",IFERROR(INDEX(Budget!$B$6:$B$45,MATCH(C362,Budget!$A$6:$A$45,0)),"Unknown"))</f>
        <v/>
      </c>
      <c r="F362" s="37">
        <f>IF(A362="","",MONTH(A362))</f>
        <v/>
      </c>
      <c r="G362" s="37">
        <f>IF(A362="","",YEAR(A362))</f>
        <v/>
      </c>
    </row>
    <row r="363">
      <c r="A363" s="34" t="n"/>
      <c r="B363" s="35" t="n"/>
      <c r="C363" s="35" t="n"/>
      <c r="D363" s="36" t="n"/>
      <c r="E363" s="37">
        <f>IF(C363="","",IFERROR(INDEX(Budget!$B$6:$B$45,MATCH(C363,Budget!$A$6:$A$45,0)),"Unknown"))</f>
        <v/>
      </c>
      <c r="F363" s="37">
        <f>IF(A363="","",MONTH(A363))</f>
        <v/>
      </c>
      <c r="G363" s="37">
        <f>IF(A363="","",YEAR(A363))</f>
        <v/>
      </c>
    </row>
    <row r="364">
      <c r="A364" s="34" t="n"/>
      <c r="B364" s="35" t="n"/>
      <c r="C364" s="35" t="n"/>
      <c r="D364" s="36" t="n"/>
      <c r="E364" s="37">
        <f>IF(C364="","",IFERROR(INDEX(Budget!$B$6:$B$45,MATCH(C364,Budget!$A$6:$A$45,0)),"Unknown"))</f>
        <v/>
      </c>
      <c r="F364" s="37">
        <f>IF(A364="","",MONTH(A364))</f>
        <v/>
      </c>
      <c r="G364" s="37">
        <f>IF(A364="","",YEAR(A364))</f>
        <v/>
      </c>
    </row>
    <row r="365">
      <c r="A365" s="34" t="n"/>
      <c r="B365" s="35" t="n"/>
      <c r="C365" s="35" t="n"/>
      <c r="D365" s="36" t="n"/>
      <c r="E365" s="37">
        <f>IF(C365="","",IFERROR(INDEX(Budget!$B$6:$B$45,MATCH(C365,Budget!$A$6:$A$45,0)),"Unknown"))</f>
        <v/>
      </c>
      <c r="F365" s="37">
        <f>IF(A365="","",MONTH(A365))</f>
        <v/>
      </c>
      <c r="G365" s="37">
        <f>IF(A365="","",YEAR(A365))</f>
        <v/>
      </c>
    </row>
    <row r="366">
      <c r="A366" s="34" t="n"/>
      <c r="B366" s="35" t="n"/>
      <c r="C366" s="35" t="n"/>
      <c r="D366" s="36" t="n"/>
      <c r="E366" s="37">
        <f>IF(C366="","",IFERROR(INDEX(Budget!$B$6:$B$45,MATCH(C366,Budget!$A$6:$A$45,0)),"Unknown"))</f>
        <v/>
      </c>
      <c r="F366" s="37">
        <f>IF(A366="","",MONTH(A366))</f>
        <v/>
      </c>
      <c r="G366" s="37">
        <f>IF(A366="","",YEAR(A366))</f>
        <v/>
      </c>
    </row>
    <row r="367">
      <c r="A367" s="34" t="n"/>
      <c r="B367" s="35" t="n"/>
      <c r="C367" s="35" t="n"/>
      <c r="D367" s="36" t="n"/>
      <c r="E367" s="37">
        <f>IF(C367="","",IFERROR(INDEX(Budget!$B$6:$B$45,MATCH(C367,Budget!$A$6:$A$45,0)),"Unknown"))</f>
        <v/>
      </c>
      <c r="F367" s="37">
        <f>IF(A367="","",MONTH(A367))</f>
        <v/>
      </c>
      <c r="G367" s="37">
        <f>IF(A367="","",YEAR(A367))</f>
        <v/>
      </c>
    </row>
    <row r="368">
      <c r="A368" s="34" t="n"/>
      <c r="B368" s="35" t="n"/>
      <c r="C368" s="35" t="n"/>
      <c r="D368" s="36" t="n"/>
      <c r="E368" s="37">
        <f>IF(C368="","",IFERROR(INDEX(Budget!$B$6:$B$45,MATCH(C368,Budget!$A$6:$A$45,0)),"Unknown"))</f>
        <v/>
      </c>
      <c r="F368" s="37">
        <f>IF(A368="","",MONTH(A368))</f>
        <v/>
      </c>
      <c r="G368" s="37">
        <f>IF(A368="","",YEAR(A368))</f>
        <v/>
      </c>
    </row>
    <row r="369">
      <c r="A369" s="34" t="n"/>
      <c r="B369" s="35" t="n"/>
      <c r="C369" s="35" t="n"/>
      <c r="D369" s="36" t="n"/>
      <c r="E369" s="37">
        <f>IF(C369="","",IFERROR(INDEX(Budget!$B$6:$B$45,MATCH(C369,Budget!$A$6:$A$45,0)),"Unknown"))</f>
        <v/>
      </c>
      <c r="F369" s="37">
        <f>IF(A369="","",MONTH(A369))</f>
        <v/>
      </c>
      <c r="G369" s="37">
        <f>IF(A369="","",YEAR(A369))</f>
        <v/>
      </c>
    </row>
    <row r="370">
      <c r="A370" s="34" t="n"/>
      <c r="B370" s="35" t="n"/>
      <c r="C370" s="35" t="n"/>
      <c r="D370" s="36" t="n"/>
      <c r="E370" s="37">
        <f>IF(C370="","",IFERROR(INDEX(Budget!$B$6:$B$45,MATCH(C370,Budget!$A$6:$A$45,0)),"Unknown"))</f>
        <v/>
      </c>
      <c r="F370" s="37">
        <f>IF(A370="","",MONTH(A370))</f>
        <v/>
      </c>
      <c r="G370" s="37">
        <f>IF(A370="","",YEAR(A370))</f>
        <v/>
      </c>
    </row>
    <row r="371">
      <c r="A371" s="34" t="n"/>
      <c r="B371" s="35" t="n"/>
      <c r="C371" s="35" t="n"/>
      <c r="D371" s="36" t="n"/>
      <c r="E371" s="37">
        <f>IF(C371="","",IFERROR(INDEX(Budget!$B$6:$B$45,MATCH(C371,Budget!$A$6:$A$45,0)),"Unknown"))</f>
        <v/>
      </c>
      <c r="F371" s="37">
        <f>IF(A371="","",MONTH(A371))</f>
        <v/>
      </c>
      <c r="G371" s="37">
        <f>IF(A371="","",YEAR(A371))</f>
        <v/>
      </c>
    </row>
    <row r="372">
      <c r="A372" s="34" t="n"/>
      <c r="B372" s="35" t="n"/>
      <c r="C372" s="35" t="n"/>
      <c r="D372" s="36" t="n"/>
      <c r="E372" s="37">
        <f>IF(C372="","",IFERROR(INDEX(Budget!$B$6:$B$45,MATCH(C372,Budget!$A$6:$A$45,0)),"Unknown"))</f>
        <v/>
      </c>
      <c r="F372" s="37">
        <f>IF(A372="","",MONTH(A372))</f>
        <v/>
      </c>
      <c r="G372" s="37">
        <f>IF(A372="","",YEAR(A372))</f>
        <v/>
      </c>
    </row>
    <row r="373">
      <c r="A373" s="34" t="n"/>
      <c r="B373" s="35" t="n"/>
      <c r="C373" s="35" t="n"/>
      <c r="D373" s="36" t="n"/>
      <c r="E373" s="37">
        <f>IF(C373="","",IFERROR(INDEX(Budget!$B$6:$B$45,MATCH(C373,Budget!$A$6:$A$45,0)),"Unknown"))</f>
        <v/>
      </c>
      <c r="F373" s="37">
        <f>IF(A373="","",MONTH(A373))</f>
        <v/>
      </c>
      <c r="G373" s="37">
        <f>IF(A373="","",YEAR(A373))</f>
        <v/>
      </c>
    </row>
    <row r="374">
      <c r="A374" s="34" t="n"/>
      <c r="B374" s="35" t="n"/>
      <c r="C374" s="35" t="n"/>
      <c r="D374" s="36" t="n"/>
      <c r="E374" s="37">
        <f>IF(C374="","",IFERROR(INDEX(Budget!$B$6:$B$45,MATCH(C374,Budget!$A$6:$A$45,0)),"Unknown"))</f>
        <v/>
      </c>
      <c r="F374" s="37">
        <f>IF(A374="","",MONTH(A374))</f>
        <v/>
      </c>
      <c r="G374" s="37">
        <f>IF(A374="","",YEAR(A374))</f>
        <v/>
      </c>
    </row>
    <row r="375">
      <c r="A375" s="34" t="n"/>
      <c r="B375" s="35" t="n"/>
      <c r="C375" s="35" t="n"/>
      <c r="D375" s="36" t="n"/>
      <c r="E375" s="37">
        <f>IF(C375="","",IFERROR(INDEX(Budget!$B$6:$B$45,MATCH(C375,Budget!$A$6:$A$45,0)),"Unknown"))</f>
        <v/>
      </c>
      <c r="F375" s="37">
        <f>IF(A375="","",MONTH(A375))</f>
        <v/>
      </c>
      <c r="G375" s="37">
        <f>IF(A375="","",YEAR(A375))</f>
        <v/>
      </c>
    </row>
    <row r="376">
      <c r="A376" s="34" t="n"/>
      <c r="B376" s="35" t="n"/>
      <c r="C376" s="35" t="n"/>
      <c r="D376" s="36" t="n"/>
      <c r="E376" s="37">
        <f>IF(C376="","",IFERROR(INDEX(Budget!$B$6:$B$45,MATCH(C376,Budget!$A$6:$A$45,0)),"Unknown"))</f>
        <v/>
      </c>
      <c r="F376" s="37">
        <f>IF(A376="","",MONTH(A376))</f>
        <v/>
      </c>
      <c r="G376" s="37">
        <f>IF(A376="","",YEAR(A376))</f>
        <v/>
      </c>
    </row>
    <row r="377">
      <c r="A377" s="34" t="n"/>
      <c r="B377" s="35" t="n"/>
      <c r="C377" s="35" t="n"/>
      <c r="D377" s="36" t="n"/>
      <c r="E377" s="37">
        <f>IF(C377="","",IFERROR(INDEX(Budget!$B$6:$B$45,MATCH(C377,Budget!$A$6:$A$45,0)),"Unknown"))</f>
        <v/>
      </c>
      <c r="F377" s="37">
        <f>IF(A377="","",MONTH(A377))</f>
        <v/>
      </c>
      <c r="G377" s="37">
        <f>IF(A377="","",YEAR(A377))</f>
        <v/>
      </c>
    </row>
    <row r="378">
      <c r="A378" s="34" t="n"/>
      <c r="B378" s="35" t="n"/>
      <c r="C378" s="35" t="n"/>
      <c r="D378" s="36" t="n"/>
      <c r="E378" s="37">
        <f>IF(C378="","",IFERROR(INDEX(Budget!$B$6:$B$45,MATCH(C378,Budget!$A$6:$A$45,0)),"Unknown"))</f>
        <v/>
      </c>
      <c r="F378" s="37">
        <f>IF(A378="","",MONTH(A378))</f>
        <v/>
      </c>
      <c r="G378" s="37">
        <f>IF(A378="","",YEAR(A378))</f>
        <v/>
      </c>
    </row>
    <row r="379">
      <c r="A379" s="34" t="n"/>
      <c r="B379" s="35" t="n"/>
      <c r="C379" s="35" t="n"/>
      <c r="D379" s="36" t="n"/>
      <c r="E379" s="37">
        <f>IF(C379="","",IFERROR(INDEX(Budget!$B$6:$B$45,MATCH(C379,Budget!$A$6:$A$45,0)),"Unknown"))</f>
        <v/>
      </c>
      <c r="F379" s="37">
        <f>IF(A379="","",MONTH(A379))</f>
        <v/>
      </c>
      <c r="G379" s="37">
        <f>IF(A379="","",YEAR(A379))</f>
        <v/>
      </c>
    </row>
    <row r="380">
      <c r="A380" s="34" t="n"/>
      <c r="B380" s="35" t="n"/>
      <c r="C380" s="35" t="n"/>
      <c r="D380" s="36" t="n"/>
      <c r="E380" s="37">
        <f>IF(C380="","",IFERROR(INDEX(Budget!$B$6:$B$45,MATCH(C380,Budget!$A$6:$A$45,0)),"Unknown"))</f>
        <v/>
      </c>
      <c r="F380" s="37">
        <f>IF(A380="","",MONTH(A380))</f>
        <v/>
      </c>
      <c r="G380" s="37">
        <f>IF(A380="","",YEAR(A380))</f>
        <v/>
      </c>
    </row>
    <row r="381">
      <c r="A381" s="34" t="n"/>
      <c r="B381" s="35" t="n"/>
      <c r="C381" s="35" t="n"/>
      <c r="D381" s="36" t="n"/>
      <c r="E381" s="37">
        <f>IF(C381="","",IFERROR(INDEX(Budget!$B$6:$B$45,MATCH(C381,Budget!$A$6:$A$45,0)),"Unknown"))</f>
        <v/>
      </c>
      <c r="F381" s="37">
        <f>IF(A381="","",MONTH(A381))</f>
        <v/>
      </c>
      <c r="G381" s="37">
        <f>IF(A381="","",YEAR(A381))</f>
        <v/>
      </c>
    </row>
    <row r="382">
      <c r="A382" s="34" t="n"/>
      <c r="B382" s="35" t="n"/>
      <c r="C382" s="35" t="n"/>
      <c r="D382" s="36" t="n"/>
      <c r="E382" s="37">
        <f>IF(C382="","",IFERROR(INDEX(Budget!$B$6:$B$45,MATCH(C382,Budget!$A$6:$A$45,0)),"Unknown"))</f>
        <v/>
      </c>
      <c r="F382" s="37">
        <f>IF(A382="","",MONTH(A382))</f>
        <v/>
      </c>
      <c r="G382" s="37">
        <f>IF(A382="","",YEAR(A382))</f>
        <v/>
      </c>
    </row>
    <row r="383">
      <c r="A383" s="34" t="n"/>
      <c r="B383" s="35" t="n"/>
      <c r="C383" s="35" t="n"/>
      <c r="D383" s="36" t="n"/>
      <c r="E383" s="37">
        <f>IF(C383="","",IFERROR(INDEX(Budget!$B$6:$B$45,MATCH(C383,Budget!$A$6:$A$45,0)),"Unknown"))</f>
        <v/>
      </c>
      <c r="F383" s="37">
        <f>IF(A383="","",MONTH(A383))</f>
        <v/>
      </c>
      <c r="G383" s="37">
        <f>IF(A383="","",YEAR(A383))</f>
        <v/>
      </c>
    </row>
    <row r="384">
      <c r="A384" s="34" t="n"/>
      <c r="B384" s="35" t="n"/>
      <c r="C384" s="35" t="n"/>
      <c r="D384" s="36" t="n"/>
      <c r="E384" s="37">
        <f>IF(C384="","",IFERROR(INDEX(Budget!$B$6:$B$45,MATCH(C384,Budget!$A$6:$A$45,0)),"Unknown"))</f>
        <v/>
      </c>
      <c r="F384" s="37">
        <f>IF(A384="","",MONTH(A384))</f>
        <v/>
      </c>
      <c r="G384" s="37">
        <f>IF(A384="","",YEAR(A384))</f>
        <v/>
      </c>
    </row>
    <row r="385">
      <c r="A385" s="34" t="n"/>
      <c r="B385" s="35" t="n"/>
      <c r="C385" s="35" t="n"/>
      <c r="D385" s="36" t="n"/>
      <c r="E385" s="37">
        <f>IF(C385="","",IFERROR(INDEX(Budget!$B$6:$B$45,MATCH(C385,Budget!$A$6:$A$45,0)),"Unknown"))</f>
        <v/>
      </c>
      <c r="F385" s="37">
        <f>IF(A385="","",MONTH(A385))</f>
        <v/>
      </c>
      <c r="G385" s="37">
        <f>IF(A385="","",YEAR(A385))</f>
        <v/>
      </c>
    </row>
    <row r="386">
      <c r="A386" s="34" t="n"/>
      <c r="B386" s="35" t="n"/>
      <c r="C386" s="35" t="n"/>
      <c r="D386" s="36" t="n"/>
      <c r="E386" s="37">
        <f>IF(C386="","",IFERROR(INDEX(Budget!$B$6:$B$45,MATCH(C386,Budget!$A$6:$A$45,0)),"Unknown"))</f>
        <v/>
      </c>
      <c r="F386" s="37">
        <f>IF(A386="","",MONTH(A386))</f>
        <v/>
      </c>
      <c r="G386" s="37">
        <f>IF(A386="","",YEAR(A386))</f>
        <v/>
      </c>
    </row>
    <row r="387">
      <c r="A387" s="34" t="n"/>
      <c r="B387" s="35" t="n"/>
      <c r="C387" s="35" t="n"/>
      <c r="D387" s="36" t="n"/>
      <c r="E387" s="37">
        <f>IF(C387="","",IFERROR(INDEX(Budget!$B$6:$B$45,MATCH(C387,Budget!$A$6:$A$45,0)),"Unknown"))</f>
        <v/>
      </c>
      <c r="F387" s="37">
        <f>IF(A387="","",MONTH(A387))</f>
        <v/>
      </c>
      <c r="G387" s="37">
        <f>IF(A387="","",YEAR(A387))</f>
        <v/>
      </c>
    </row>
    <row r="388">
      <c r="A388" s="34" t="n"/>
      <c r="B388" s="35" t="n"/>
      <c r="C388" s="35" t="n"/>
      <c r="D388" s="36" t="n"/>
      <c r="E388" s="37">
        <f>IF(C388="","",IFERROR(INDEX(Budget!$B$6:$B$45,MATCH(C388,Budget!$A$6:$A$45,0)),"Unknown"))</f>
        <v/>
      </c>
      <c r="F388" s="37">
        <f>IF(A388="","",MONTH(A388))</f>
        <v/>
      </c>
      <c r="G388" s="37">
        <f>IF(A388="","",YEAR(A388))</f>
        <v/>
      </c>
    </row>
    <row r="389">
      <c r="A389" s="34" t="n"/>
      <c r="B389" s="35" t="n"/>
      <c r="C389" s="35" t="n"/>
      <c r="D389" s="36" t="n"/>
      <c r="E389" s="37">
        <f>IF(C389="","",IFERROR(INDEX(Budget!$B$6:$B$45,MATCH(C389,Budget!$A$6:$A$45,0)),"Unknown"))</f>
        <v/>
      </c>
      <c r="F389" s="37">
        <f>IF(A389="","",MONTH(A389))</f>
        <v/>
      </c>
      <c r="G389" s="37">
        <f>IF(A389="","",YEAR(A389))</f>
        <v/>
      </c>
    </row>
    <row r="390">
      <c r="A390" s="34" t="n"/>
      <c r="B390" s="35" t="n"/>
      <c r="C390" s="35" t="n"/>
      <c r="D390" s="36" t="n"/>
      <c r="E390" s="37">
        <f>IF(C390="","",IFERROR(INDEX(Budget!$B$6:$B$45,MATCH(C390,Budget!$A$6:$A$45,0)),"Unknown"))</f>
        <v/>
      </c>
      <c r="F390" s="37">
        <f>IF(A390="","",MONTH(A390))</f>
        <v/>
      </c>
      <c r="G390" s="37">
        <f>IF(A390="","",YEAR(A390))</f>
        <v/>
      </c>
    </row>
    <row r="391">
      <c r="A391" s="34" t="n"/>
      <c r="B391" s="35" t="n"/>
      <c r="C391" s="35" t="n"/>
      <c r="D391" s="36" t="n"/>
      <c r="E391" s="37">
        <f>IF(C391="","",IFERROR(INDEX(Budget!$B$6:$B$45,MATCH(C391,Budget!$A$6:$A$45,0)),"Unknown"))</f>
        <v/>
      </c>
      <c r="F391" s="37">
        <f>IF(A391="","",MONTH(A391))</f>
        <v/>
      </c>
      <c r="G391" s="37">
        <f>IF(A391="","",YEAR(A391))</f>
        <v/>
      </c>
    </row>
    <row r="392">
      <c r="A392" s="34" t="n"/>
      <c r="B392" s="35" t="n"/>
      <c r="C392" s="35" t="n"/>
      <c r="D392" s="36" t="n"/>
      <c r="E392" s="37">
        <f>IF(C392="","",IFERROR(INDEX(Budget!$B$6:$B$45,MATCH(C392,Budget!$A$6:$A$45,0)),"Unknown"))</f>
        <v/>
      </c>
      <c r="F392" s="37">
        <f>IF(A392="","",MONTH(A392))</f>
        <v/>
      </c>
      <c r="G392" s="37">
        <f>IF(A392="","",YEAR(A392))</f>
        <v/>
      </c>
    </row>
    <row r="393">
      <c r="A393" s="34" t="n"/>
      <c r="B393" s="35" t="n"/>
      <c r="C393" s="35" t="n"/>
      <c r="D393" s="36" t="n"/>
      <c r="E393" s="37">
        <f>IF(C393="","",IFERROR(INDEX(Budget!$B$6:$B$45,MATCH(C393,Budget!$A$6:$A$45,0)),"Unknown"))</f>
        <v/>
      </c>
      <c r="F393" s="37">
        <f>IF(A393="","",MONTH(A393))</f>
        <v/>
      </c>
      <c r="G393" s="37">
        <f>IF(A393="","",YEAR(A393))</f>
        <v/>
      </c>
    </row>
    <row r="394">
      <c r="A394" s="34" t="n"/>
      <c r="B394" s="35" t="n"/>
      <c r="C394" s="35" t="n"/>
      <c r="D394" s="36" t="n"/>
      <c r="E394" s="37">
        <f>IF(C394="","",IFERROR(INDEX(Budget!$B$6:$B$45,MATCH(C394,Budget!$A$6:$A$45,0)),"Unknown"))</f>
        <v/>
      </c>
      <c r="F394" s="37">
        <f>IF(A394="","",MONTH(A394))</f>
        <v/>
      </c>
      <c r="G394" s="37">
        <f>IF(A394="","",YEAR(A394))</f>
        <v/>
      </c>
    </row>
    <row r="395">
      <c r="A395" s="34" t="n"/>
      <c r="B395" s="35" t="n"/>
      <c r="C395" s="35" t="n"/>
      <c r="D395" s="36" t="n"/>
      <c r="E395" s="37">
        <f>IF(C395="","",IFERROR(INDEX(Budget!$B$6:$B$45,MATCH(C395,Budget!$A$6:$A$45,0)),"Unknown"))</f>
        <v/>
      </c>
      <c r="F395" s="37">
        <f>IF(A395="","",MONTH(A395))</f>
        <v/>
      </c>
      <c r="G395" s="37">
        <f>IF(A395="","",YEAR(A395))</f>
        <v/>
      </c>
    </row>
    <row r="396">
      <c r="A396" s="34" t="n"/>
      <c r="B396" s="35" t="n"/>
      <c r="C396" s="35" t="n"/>
      <c r="D396" s="36" t="n"/>
      <c r="E396" s="37">
        <f>IF(C396="","",IFERROR(INDEX(Budget!$B$6:$B$45,MATCH(C396,Budget!$A$6:$A$45,0)),"Unknown"))</f>
        <v/>
      </c>
      <c r="F396" s="37">
        <f>IF(A396="","",MONTH(A396))</f>
        <v/>
      </c>
      <c r="G396" s="37">
        <f>IF(A396="","",YEAR(A396))</f>
        <v/>
      </c>
    </row>
    <row r="397">
      <c r="A397" s="34" t="n"/>
      <c r="B397" s="35" t="n"/>
      <c r="C397" s="35" t="n"/>
      <c r="D397" s="36" t="n"/>
      <c r="E397" s="37">
        <f>IF(C397="","",IFERROR(INDEX(Budget!$B$6:$B$45,MATCH(C397,Budget!$A$6:$A$45,0)),"Unknown"))</f>
        <v/>
      </c>
      <c r="F397" s="37">
        <f>IF(A397="","",MONTH(A397))</f>
        <v/>
      </c>
      <c r="G397" s="37">
        <f>IF(A397="","",YEAR(A397))</f>
        <v/>
      </c>
    </row>
    <row r="398">
      <c r="A398" s="34" t="n"/>
      <c r="B398" s="35" t="n"/>
      <c r="C398" s="35" t="n"/>
      <c r="D398" s="36" t="n"/>
      <c r="E398" s="37">
        <f>IF(C398="","",IFERROR(INDEX(Budget!$B$6:$B$45,MATCH(C398,Budget!$A$6:$A$45,0)),"Unknown"))</f>
        <v/>
      </c>
      <c r="F398" s="37">
        <f>IF(A398="","",MONTH(A398))</f>
        <v/>
      </c>
      <c r="G398" s="37">
        <f>IF(A398="","",YEAR(A398))</f>
        <v/>
      </c>
    </row>
    <row r="399">
      <c r="A399" s="34" t="n"/>
      <c r="B399" s="35" t="n"/>
      <c r="C399" s="35" t="n"/>
      <c r="D399" s="36" t="n"/>
      <c r="E399" s="37">
        <f>IF(C399="","",IFERROR(INDEX(Budget!$B$6:$B$45,MATCH(C399,Budget!$A$6:$A$45,0)),"Unknown"))</f>
        <v/>
      </c>
      <c r="F399" s="37">
        <f>IF(A399="","",MONTH(A399))</f>
        <v/>
      </c>
      <c r="G399" s="37">
        <f>IF(A399="","",YEAR(A399))</f>
        <v/>
      </c>
    </row>
    <row r="400">
      <c r="A400" s="34" t="n"/>
      <c r="B400" s="35" t="n"/>
      <c r="C400" s="35" t="n"/>
      <c r="D400" s="36" t="n"/>
      <c r="E400" s="37">
        <f>IF(C400="","",IFERROR(INDEX(Budget!$B$6:$B$45,MATCH(C400,Budget!$A$6:$A$45,0)),"Unknown"))</f>
        <v/>
      </c>
      <c r="F400" s="37">
        <f>IF(A400="","",MONTH(A400))</f>
        <v/>
      </c>
      <c r="G400" s="37">
        <f>IF(A400="","",YEAR(A400))</f>
        <v/>
      </c>
    </row>
    <row r="401">
      <c r="A401" s="34" t="n"/>
      <c r="B401" s="35" t="n"/>
      <c r="C401" s="35" t="n"/>
      <c r="D401" s="36" t="n"/>
      <c r="E401" s="37">
        <f>IF(C401="","",IFERROR(INDEX(Budget!$B$6:$B$45,MATCH(C401,Budget!$A$6:$A$45,0)),"Unknown"))</f>
        <v/>
      </c>
      <c r="F401" s="37">
        <f>IF(A401="","",MONTH(A401))</f>
        <v/>
      </c>
      <c r="G401" s="37">
        <f>IF(A401="","",YEAR(A401))</f>
        <v/>
      </c>
    </row>
    <row r="402">
      <c r="A402" s="34" t="n"/>
      <c r="B402" s="35" t="n"/>
      <c r="C402" s="35" t="n"/>
      <c r="D402" s="36" t="n"/>
      <c r="E402" s="37">
        <f>IF(C402="","",IFERROR(INDEX(Budget!$B$6:$B$45,MATCH(C402,Budget!$A$6:$A$45,0)),"Unknown"))</f>
        <v/>
      </c>
      <c r="F402" s="37">
        <f>IF(A402="","",MONTH(A402))</f>
        <v/>
      </c>
      <c r="G402" s="37">
        <f>IF(A402="","",YEAR(A402))</f>
        <v/>
      </c>
    </row>
    <row r="403">
      <c r="A403" s="34" t="n"/>
      <c r="B403" s="35" t="n"/>
      <c r="C403" s="35" t="n"/>
      <c r="D403" s="36" t="n"/>
      <c r="E403" s="37">
        <f>IF(C403="","",IFERROR(INDEX(Budget!$B$6:$B$45,MATCH(C403,Budget!$A$6:$A$45,0)),"Unknown"))</f>
        <v/>
      </c>
      <c r="F403" s="37">
        <f>IF(A403="","",MONTH(A403))</f>
        <v/>
      </c>
      <c r="G403" s="37">
        <f>IF(A403="","",YEAR(A403))</f>
        <v/>
      </c>
    </row>
    <row r="404">
      <c r="A404" s="34" t="n"/>
      <c r="B404" s="35" t="n"/>
      <c r="C404" s="35" t="n"/>
      <c r="D404" s="36" t="n"/>
      <c r="E404" s="37">
        <f>IF(C404="","",IFERROR(INDEX(Budget!$B$6:$B$45,MATCH(C404,Budget!$A$6:$A$45,0)),"Unknown"))</f>
        <v/>
      </c>
      <c r="F404" s="37">
        <f>IF(A404="","",MONTH(A404))</f>
        <v/>
      </c>
      <c r="G404" s="37">
        <f>IF(A404="","",YEAR(A404))</f>
        <v/>
      </c>
    </row>
    <row r="405">
      <c r="A405" s="34" t="n"/>
      <c r="B405" s="35" t="n"/>
      <c r="C405" s="35" t="n"/>
      <c r="D405" s="36" t="n"/>
      <c r="E405" s="37">
        <f>IF(C405="","",IFERROR(INDEX(Budget!$B$6:$B$45,MATCH(C405,Budget!$A$6:$A$45,0)),"Unknown"))</f>
        <v/>
      </c>
      <c r="F405" s="37">
        <f>IF(A405="","",MONTH(A405))</f>
        <v/>
      </c>
      <c r="G405" s="37">
        <f>IF(A405="","",YEAR(A405))</f>
        <v/>
      </c>
    </row>
    <row r="406">
      <c r="A406" s="34" t="n"/>
      <c r="B406" s="35" t="n"/>
      <c r="C406" s="35" t="n"/>
      <c r="D406" s="36" t="n"/>
      <c r="E406" s="37">
        <f>IF(C406="","",IFERROR(INDEX(Budget!$B$6:$B$45,MATCH(C406,Budget!$A$6:$A$45,0)),"Unknown"))</f>
        <v/>
      </c>
      <c r="F406" s="37">
        <f>IF(A406="","",MONTH(A406))</f>
        <v/>
      </c>
      <c r="G406" s="37">
        <f>IF(A406="","",YEAR(A406))</f>
        <v/>
      </c>
    </row>
    <row r="407">
      <c r="A407" s="34" t="n"/>
      <c r="B407" s="35" t="n"/>
      <c r="C407" s="35" t="n"/>
      <c r="D407" s="36" t="n"/>
      <c r="E407" s="37">
        <f>IF(C407="","",IFERROR(INDEX(Budget!$B$6:$B$45,MATCH(C407,Budget!$A$6:$A$45,0)),"Unknown"))</f>
        <v/>
      </c>
      <c r="F407" s="37">
        <f>IF(A407="","",MONTH(A407))</f>
        <v/>
      </c>
      <c r="G407" s="37">
        <f>IF(A407="","",YEAR(A407))</f>
        <v/>
      </c>
    </row>
    <row r="408">
      <c r="A408" s="34" t="n"/>
      <c r="B408" s="35" t="n"/>
      <c r="C408" s="35" t="n"/>
      <c r="D408" s="36" t="n"/>
      <c r="E408" s="37">
        <f>IF(C408="","",IFERROR(INDEX(Budget!$B$6:$B$45,MATCH(C408,Budget!$A$6:$A$45,0)),"Unknown"))</f>
        <v/>
      </c>
      <c r="F408" s="37">
        <f>IF(A408="","",MONTH(A408))</f>
        <v/>
      </c>
      <c r="G408" s="37">
        <f>IF(A408="","",YEAR(A408))</f>
        <v/>
      </c>
    </row>
    <row r="409">
      <c r="A409" s="34" t="n"/>
      <c r="B409" s="35" t="n"/>
      <c r="C409" s="35" t="n"/>
      <c r="D409" s="36" t="n"/>
      <c r="E409" s="37">
        <f>IF(C409="","",IFERROR(INDEX(Budget!$B$6:$B$45,MATCH(C409,Budget!$A$6:$A$45,0)),"Unknown"))</f>
        <v/>
      </c>
      <c r="F409" s="37">
        <f>IF(A409="","",MONTH(A409))</f>
        <v/>
      </c>
      <c r="G409" s="37">
        <f>IF(A409="","",YEAR(A409))</f>
        <v/>
      </c>
    </row>
    <row r="410">
      <c r="A410" s="34" t="n"/>
      <c r="B410" s="35" t="n"/>
      <c r="C410" s="35" t="n"/>
      <c r="D410" s="36" t="n"/>
      <c r="E410" s="37">
        <f>IF(C410="","",IFERROR(INDEX(Budget!$B$6:$B$45,MATCH(C410,Budget!$A$6:$A$45,0)),"Unknown"))</f>
        <v/>
      </c>
      <c r="F410" s="37">
        <f>IF(A410="","",MONTH(A410))</f>
        <v/>
      </c>
      <c r="G410" s="37">
        <f>IF(A410="","",YEAR(A410))</f>
        <v/>
      </c>
    </row>
    <row r="411">
      <c r="A411" s="34" t="n"/>
      <c r="B411" s="35" t="n"/>
      <c r="C411" s="35" t="n"/>
      <c r="D411" s="36" t="n"/>
      <c r="E411" s="37">
        <f>IF(C411="","",IFERROR(INDEX(Budget!$B$6:$B$45,MATCH(C411,Budget!$A$6:$A$45,0)),"Unknown"))</f>
        <v/>
      </c>
      <c r="F411" s="37">
        <f>IF(A411="","",MONTH(A411))</f>
        <v/>
      </c>
      <c r="G411" s="37">
        <f>IF(A411="","",YEAR(A411))</f>
        <v/>
      </c>
    </row>
    <row r="412">
      <c r="A412" s="34" t="n"/>
      <c r="B412" s="35" t="n"/>
      <c r="C412" s="35" t="n"/>
      <c r="D412" s="36" t="n"/>
      <c r="E412" s="37">
        <f>IF(C412="","",IFERROR(INDEX(Budget!$B$6:$B$45,MATCH(C412,Budget!$A$6:$A$45,0)),"Unknown"))</f>
        <v/>
      </c>
      <c r="F412" s="37">
        <f>IF(A412="","",MONTH(A412))</f>
        <v/>
      </c>
      <c r="G412" s="37">
        <f>IF(A412="","",YEAR(A412))</f>
        <v/>
      </c>
    </row>
    <row r="413">
      <c r="A413" s="34" t="n"/>
      <c r="B413" s="35" t="n"/>
      <c r="C413" s="35" t="n"/>
      <c r="D413" s="36" t="n"/>
      <c r="E413" s="37">
        <f>IF(C413="","",IFERROR(INDEX(Budget!$B$6:$B$45,MATCH(C413,Budget!$A$6:$A$45,0)),"Unknown"))</f>
        <v/>
      </c>
      <c r="F413" s="37">
        <f>IF(A413="","",MONTH(A413))</f>
        <v/>
      </c>
      <c r="G413" s="37">
        <f>IF(A413="","",YEAR(A413))</f>
        <v/>
      </c>
    </row>
    <row r="414">
      <c r="A414" s="34" t="n"/>
      <c r="B414" s="35" t="n"/>
      <c r="C414" s="35" t="n"/>
      <c r="D414" s="36" t="n"/>
      <c r="E414" s="37">
        <f>IF(C414="","",IFERROR(INDEX(Budget!$B$6:$B$45,MATCH(C414,Budget!$A$6:$A$45,0)),"Unknown"))</f>
        <v/>
      </c>
      <c r="F414" s="37">
        <f>IF(A414="","",MONTH(A414))</f>
        <v/>
      </c>
      <c r="G414" s="37">
        <f>IF(A414="","",YEAR(A414))</f>
        <v/>
      </c>
    </row>
    <row r="415">
      <c r="A415" s="34" t="n"/>
      <c r="B415" s="35" t="n"/>
      <c r="C415" s="35" t="n"/>
      <c r="D415" s="36" t="n"/>
      <c r="E415" s="37">
        <f>IF(C415="","",IFERROR(INDEX(Budget!$B$6:$B$45,MATCH(C415,Budget!$A$6:$A$45,0)),"Unknown"))</f>
        <v/>
      </c>
      <c r="F415" s="37">
        <f>IF(A415="","",MONTH(A415))</f>
        <v/>
      </c>
      <c r="G415" s="37">
        <f>IF(A415="","",YEAR(A415))</f>
        <v/>
      </c>
    </row>
    <row r="416">
      <c r="A416" s="34" t="n"/>
      <c r="B416" s="35" t="n"/>
      <c r="C416" s="35" t="n"/>
      <c r="D416" s="36" t="n"/>
      <c r="E416" s="37">
        <f>IF(C416="","",IFERROR(INDEX(Budget!$B$6:$B$45,MATCH(C416,Budget!$A$6:$A$45,0)),"Unknown"))</f>
        <v/>
      </c>
      <c r="F416" s="37">
        <f>IF(A416="","",MONTH(A416))</f>
        <v/>
      </c>
      <c r="G416" s="37">
        <f>IF(A416="","",YEAR(A416))</f>
        <v/>
      </c>
    </row>
    <row r="417">
      <c r="A417" s="34" t="n"/>
      <c r="B417" s="35" t="n"/>
      <c r="C417" s="35" t="n"/>
      <c r="D417" s="36" t="n"/>
      <c r="E417" s="37">
        <f>IF(C417="","",IFERROR(INDEX(Budget!$B$6:$B$45,MATCH(C417,Budget!$A$6:$A$45,0)),"Unknown"))</f>
        <v/>
      </c>
      <c r="F417" s="37">
        <f>IF(A417="","",MONTH(A417))</f>
        <v/>
      </c>
      <c r="G417" s="37">
        <f>IF(A417="","",YEAR(A417))</f>
        <v/>
      </c>
    </row>
    <row r="418">
      <c r="A418" s="34" t="n"/>
      <c r="B418" s="35" t="n"/>
      <c r="C418" s="35" t="n"/>
      <c r="D418" s="36" t="n"/>
      <c r="E418" s="37">
        <f>IF(C418="","",IFERROR(INDEX(Budget!$B$6:$B$45,MATCH(C418,Budget!$A$6:$A$45,0)),"Unknown"))</f>
        <v/>
      </c>
      <c r="F418" s="37">
        <f>IF(A418="","",MONTH(A418))</f>
        <v/>
      </c>
      <c r="G418" s="37">
        <f>IF(A418="","",YEAR(A418))</f>
        <v/>
      </c>
    </row>
    <row r="419">
      <c r="A419" s="34" t="n"/>
      <c r="B419" s="35" t="n"/>
      <c r="C419" s="35" t="n"/>
      <c r="D419" s="36" t="n"/>
      <c r="E419" s="37">
        <f>IF(C419="","",IFERROR(INDEX(Budget!$B$6:$B$45,MATCH(C419,Budget!$A$6:$A$45,0)),"Unknown"))</f>
        <v/>
      </c>
      <c r="F419" s="37">
        <f>IF(A419="","",MONTH(A419))</f>
        <v/>
      </c>
      <c r="G419" s="37">
        <f>IF(A419="","",YEAR(A419))</f>
        <v/>
      </c>
    </row>
    <row r="420">
      <c r="A420" s="34" t="n"/>
      <c r="B420" s="35" t="n"/>
      <c r="C420" s="35" t="n"/>
      <c r="D420" s="36" t="n"/>
      <c r="E420" s="37">
        <f>IF(C420="","",IFERROR(INDEX(Budget!$B$6:$B$45,MATCH(C420,Budget!$A$6:$A$45,0)),"Unknown"))</f>
        <v/>
      </c>
      <c r="F420" s="37">
        <f>IF(A420="","",MONTH(A420))</f>
        <v/>
      </c>
      <c r="G420" s="37">
        <f>IF(A420="","",YEAR(A420))</f>
        <v/>
      </c>
    </row>
    <row r="421">
      <c r="A421" s="34" t="n"/>
      <c r="B421" s="35" t="n"/>
      <c r="C421" s="35" t="n"/>
      <c r="D421" s="36" t="n"/>
      <c r="E421" s="37">
        <f>IF(C421="","",IFERROR(INDEX(Budget!$B$6:$B$45,MATCH(C421,Budget!$A$6:$A$45,0)),"Unknown"))</f>
        <v/>
      </c>
      <c r="F421" s="37">
        <f>IF(A421="","",MONTH(A421))</f>
        <v/>
      </c>
      <c r="G421" s="37">
        <f>IF(A421="","",YEAR(A421))</f>
        <v/>
      </c>
    </row>
    <row r="422">
      <c r="A422" s="34" t="n"/>
      <c r="B422" s="35" t="n"/>
      <c r="C422" s="35" t="n"/>
      <c r="D422" s="36" t="n"/>
      <c r="E422" s="37">
        <f>IF(C422="","",IFERROR(INDEX(Budget!$B$6:$B$45,MATCH(C422,Budget!$A$6:$A$45,0)),"Unknown"))</f>
        <v/>
      </c>
      <c r="F422" s="37">
        <f>IF(A422="","",MONTH(A422))</f>
        <v/>
      </c>
      <c r="G422" s="37">
        <f>IF(A422="","",YEAR(A422))</f>
        <v/>
      </c>
    </row>
    <row r="423">
      <c r="A423" s="34" t="n"/>
      <c r="B423" s="35" t="n"/>
      <c r="C423" s="35" t="n"/>
      <c r="D423" s="36" t="n"/>
      <c r="E423" s="37">
        <f>IF(C423="","",IFERROR(INDEX(Budget!$B$6:$B$45,MATCH(C423,Budget!$A$6:$A$45,0)),"Unknown"))</f>
        <v/>
      </c>
      <c r="F423" s="37">
        <f>IF(A423="","",MONTH(A423))</f>
        <v/>
      </c>
      <c r="G423" s="37">
        <f>IF(A423="","",YEAR(A423))</f>
        <v/>
      </c>
    </row>
    <row r="424">
      <c r="A424" s="34" t="n"/>
      <c r="B424" s="35" t="n"/>
      <c r="C424" s="35" t="n"/>
      <c r="D424" s="36" t="n"/>
      <c r="E424" s="37">
        <f>IF(C424="","",IFERROR(INDEX(Budget!$B$6:$B$45,MATCH(C424,Budget!$A$6:$A$45,0)),"Unknown"))</f>
        <v/>
      </c>
      <c r="F424" s="37">
        <f>IF(A424="","",MONTH(A424))</f>
        <v/>
      </c>
      <c r="G424" s="37">
        <f>IF(A424="","",YEAR(A424))</f>
        <v/>
      </c>
    </row>
    <row r="425">
      <c r="A425" s="34" t="n"/>
      <c r="B425" s="35" t="n"/>
      <c r="C425" s="35" t="n"/>
      <c r="D425" s="36" t="n"/>
      <c r="E425" s="37">
        <f>IF(C425="","",IFERROR(INDEX(Budget!$B$6:$B$45,MATCH(C425,Budget!$A$6:$A$45,0)),"Unknown"))</f>
        <v/>
      </c>
      <c r="F425" s="37">
        <f>IF(A425="","",MONTH(A425))</f>
        <v/>
      </c>
      <c r="G425" s="37">
        <f>IF(A425="","",YEAR(A425))</f>
        <v/>
      </c>
    </row>
    <row r="426">
      <c r="A426" s="34" t="n"/>
      <c r="B426" s="35" t="n"/>
      <c r="C426" s="35" t="n"/>
      <c r="D426" s="36" t="n"/>
      <c r="E426" s="37">
        <f>IF(C426="","",IFERROR(INDEX(Budget!$B$6:$B$45,MATCH(C426,Budget!$A$6:$A$45,0)),"Unknown"))</f>
        <v/>
      </c>
      <c r="F426" s="37">
        <f>IF(A426="","",MONTH(A426))</f>
        <v/>
      </c>
      <c r="G426" s="37">
        <f>IF(A426="","",YEAR(A426))</f>
        <v/>
      </c>
    </row>
    <row r="427">
      <c r="A427" s="34" t="n"/>
      <c r="B427" s="35" t="n"/>
      <c r="C427" s="35" t="n"/>
      <c r="D427" s="36" t="n"/>
      <c r="E427" s="37">
        <f>IF(C427="","",IFERROR(INDEX(Budget!$B$6:$B$45,MATCH(C427,Budget!$A$6:$A$45,0)),"Unknown"))</f>
        <v/>
      </c>
      <c r="F427" s="37">
        <f>IF(A427="","",MONTH(A427))</f>
        <v/>
      </c>
      <c r="G427" s="37">
        <f>IF(A427="","",YEAR(A427))</f>
        <v/>
      </c>
    </row>
    <row r="428">
      <c r="A428" s="34" t="n"/>
      <c r="B428" s="35" t="n"/>
      <c r="C428" s="35" t="n"/>
      <c r="D428" s="36" t="n"/>
      <c r="E428" s="37">
        <f>IF(C428="","",IFERROR(INDEX(Budget!$B$6:$B$45,MATCH(C428,Budget!$A$6:$A$45,0)),"Unknown"))</f>
        <v/>
      </c>
      <c r="F428" s="37">
        <f>IF(A428="","",MONTH(A428))</f>
        <v/>
      </c>
      <c r="G428" s="37">
        <f>IF(A428="","",YEAR(A428))</f>
        <v/>
      </c>
    </row>
    <row r="429">
      <c r="A429" s="34" t="n"/>
      <c r="B429" s="35" t="n"/>
      <c r="C429" s="35" t="n"/>
      <c r="D429" s="36" t="n"/>
      <c r="E429" s="37">
        <f>IF(C429="","",IFERROR(INDEX(Budget!$B$6:$B$45,MATCH(C429,Budget!$A$6:$A$45,0)),"Unknown"))</f>
        <v/>
      </c>
      <c r="F429" s="37">
        <f>IF(A429="","",MONTH(A429))</f>
        <v/>
      </c>
      <c r="G429" s="37">
        <f>IF(A429="","",YEAR(A429))</f>
        <v/>
      </c>
    </row>
    <row r="430">
      <c r="A430" s="34" t="n"/>
      <c r="B430" s="35" t="n"/>
      <c r="C430" s="35" t="n"/>
      <c r="D430" s="36" t="n"/>
      <c r="E430" s="37">
        <f>IF(C430="","",IFERROR(INDEX(Budget!$B$6:$B$45,MATCH(C430,Budget!$A$6:$A$45,0)),"Unknown"))</f>
        <v/>
      </c>
      <c r="F430" s="37">
        <f>IF(A430="","",MONTH(A430))</f>
        <v/>
      </c>
      <c r="G430" s="37">
        <f>IF(A430="","",YEAR(A430))</f>
        <v/>
      </c>
    </row>
    <row r="431">
      <c r="A431" s="34" t="n"/>
      <c r="B431" s="35" t="n"/>
      <c r="C431" s="35" t="n"/>
      <c r="D431" s="36" t="n"/>
      <c r="E431" s="37">
        <f>IF(C431="","",IFERROR(INDEX(Budget!$B$6:$B$45,MATCH(C431,Budget!$A$6:$A$45,0)),"Unknown"))</f>
        <v/>
      </c>
      <c r="F431" s="37">
        <f>IF(A431="","",MONTH(A431))</f>
        <v/>
      </c>
      <c r="G431" s="37">
        <f>IF(A431="","",YEAR(A431))</f>
        <v/>
      </c>
    </row>
    <row r="432">
      <c r="A432" s="34" t="n"/>
      <c r="B432" s="35" t="n"/>
      <c r="C432" s="35" t="n"/>
      <c r="D432" s="36" t="n"/>
      <c r="E432" s="37">
        <f>IF(C432="","",IFERROR(INDEX(Budget!$B$6:$B$45,MATCH(C432,Budget!$A$6:$A$45,0)),"Unknown"))</f>
        <v/>
      </c>
      <c r="F432" s="37">
        <f>IF(A432="","",MONTH(A432))</f>
        <v/>
      </c>
      <c r="G432" s="37">
        <f>IF(A432="","",YEAR(A432))</f>
        <v/>
      </c>
    </row>
    <row r="433">
      <c r="A433" s="34" t="n"/>
      <c r="B433" s="35" t="n"/>
      <c r="C433" s="35" t="n"/>
      <c r="D433" s="36" t="n"/>
      <c r="E433" s="37">
        <f>IF(C433="","",IFERROR(INDEX(Budget!$B$6:$B$45,MATCH(C433,Budget!$A$6:$A$45,0)),"Unknown"))</f>
        <v/>
      </c>
      <c r="F433" s="37">
        <f>IF(A433="","",MONTH(A433))</f>
        <v/>
      </c>
      <c r="G433" s="37">
        <f>IF(A433="","",YEAR(A433))</f>
        <v/>
      </c>
    </row>
    <row r="434">
      <c r="A434" s="34" t="n"/>
      <c r="B434" s="35" t="n"/>
      <c r="C434" s="35" t="n"/>
      <c r="D434" s="36" t="n"/>
      <c r="E434" s="37">
        <f>IF(C434="","",IFERROR(INDEX(Budget!$B$6:$B$45,MATCH(C434,Budget!$A$6:$A$45,0)),"Unknown"))</f>
        <v/>
      </c>
      <c r="F434" s="37">
        <f>IF(A434="","",MONTH(A434))</f>
        <v/>
      </c>
      <c r="G434" s="37">
        <f>IF(A434="","",YEAR(A434))</f>
        <v/>
      </c>
    </row>
    <row r="435">
      <c r="A435" s="34" t="n"/>
      <c r="B435" s="35" t="n"/>
      <c r="C435" s="35" t="n"/>
      <c r="D435" s="36" t="n"/>
      <c r="E435" s="37">
        <f>IF(C435="","",IFERROR(INDEX(Budget!$B$6:$B$45,MATCH(C435,Budget!$A$6:$A$45,0)),"Unknown"))</f>
        <v/>
      </c>
      <c r="F435" s="37">
        <f>IF(A435="","",MONTH(A435))</f>
        <v/>
      </c>
      <c r="G435" s="37">
        <f>IF(A435="","",YEAR(A435))</f>
        <v/>
      </c>
    </row>
    <row r="436">
      <c r="A436" s="34" t="n"/>
      <c r="B436" s="35" t="n"/>
      <c r="C436" s="35" t="n"/>
      <c r="D436" s="36" t="n"/>
      <c r="E436" s="37">
        <f>IF(C436="","",IFERROR(INDEX(Budget!$B$6:$B$45,MATCH(C436,Budget!$A$6:$A$45,0)),"Unknown"))</f>
        <v/>
      </c>
      <c r="F436" s="37">
        <f>IF(A436="","",MONTH(A436))</f>
        <v/>
      </c>
      <c r="G436" s="37">
        <f>IF(A436="","",YEAR(A436))</f>
        <v/>
      </c>
    </row>
    <row r="437">
      <c r="A437" s="34" t="n"/>
      <c r="B437" s="35" t="n"/>
      <c r="C437" s="35" t="n"/>
      <c r="D437" s="36" t="n"/>
      <c r="E437" s="37">
        <f>IF(C437="","",IFERROR(INDEX(Budget!$B$6:$B$45,MATCH(C437,Budget!$A$6:$A$45,0)),"Unknown"))</f>
        <v/>
      </c>
      <c r="F437" s="37">
        <f>IF(A437="","",MONTH(A437))</f>
        <v/>
      </c>
      <c r="G437" s="37">
        <f>IF(A437="","",YEAR(A437))</f>
        <v/>
      </c>
    </row>
    <row r="438">
      <c r="A438" s="34" t="n"/>
      <c r="B438" s="35" t="n"/>
      <c r="C438" s="35" t="n"/>
      <c r="D438" s="36" t="n"/>
      <c r="E438" s="37">
        <f>IF(C438="","",IFERROR(INDEX(Budget!$B$6:$B$45,MATCH(C438,Budget!$A$6:$A$45,0)),"Unknown"))</f>
        <v/>
      </c>
      <c r="F438" s="37">
        <f>IF(A438="","",MONTH(A438))</f>
        <v/>
      </c>
      <c r="G438" s="37">
        <f>IF(A438="","",YEAR(A438))</f>
        <v/>
      </c>
    </row>
    <row r="439">
      <c r="A439" s="34" t="n"/>
      <c r="B439" s="35" t="n"/>
      <c r="C439" s="35" t="n"/>
      <c r="D439" s="36" t="n"/>
      <c r="E439" s="37">
        <f>IF(C439="","",IFERROR(INDEX(Budget!$B$6:$B$45,MATCH(C439,Budget!$A$6:$A$45,0)),"Unknown"))</f>
        <v/>
      </c>
      <c r="F439" s="37">
        <f>IF(A439="","",MONTH(A439))</f>
        <v/>
      </c>
      <c r="G439" s="37">
        <f>IF(A439="","",YEAR(A439))</f>
        <v/>
      </c>
    </row>
    <row r="440">
      <c r="A440" s="34" t="n"/>
      <c r="B440" s="35" t="n"/>
      <c r="C440" s="35" t="n"/>
      <c r="D440" s="36" t="n"/>
      <c r="E440" s="37">
        <f>IF(C440="","",IFERROR(INDEX(Budget!$B$6:$B$45,MATCH(C440,Budget!$A$6:$A$45,0)),"Unknown"))</f>
        <v/>
      </c>
      <c r="F440" s="37">
        <f>IF(A440="","",MONTH(A440))</f>
        <v/>
      </c>
      <c r="G440" s="37">
        <f>IF(A440="","",YEAR(A440))</f>
        <v/>
      </c>
    </row>
    <row r="441">
      <c r="A441" s="34" t="n"/>
      <c r="B441" s="35" t="n"/>
      <c r="C441" s="35" t="n"/>
      <c r="D441" s="36" t="n"/>
      <c r="E441" s="37">
        <f>IF(C441="","",IFERROR(INDEX(Budget!$B$6:$B$45,MATCH(C441,Budget!$A$6:$A$45,0)),"Unknown"))</f>
        <v/>
      </c>
      <c r="F441" s="37">
        <f>IF(A441="","",MONTH(A441))</f>
        <v/>
      </c>
      <c r="G441" s="37">
        <f>IF(A441="","",YEAR(A441))</f>
        <v/>
      </c>
    </row>
    <row r="442">
      <c r="A442" s="34" t="n"/>
      <c r="B442" s="35" t="n"/>
      <c r="C442" s="35" t="n"/>
      <c r="D442" s="36" t="n"/>
      <c r="E442" s="37">
        <f>IF(C442="","",IFERROR(INDEX(Budget!$B$6:$B$45,MATCH(C442,Budget!$A$6:$A$45,0)),"Unknown"))</f>
        <v/>
      </c>
      <c r="F442" s="37">
        <f>IF(A442="","",MONTH(A442))</f>
        <v/>
      </c>
      <c r="G442" s="37">
        <f>IF(A442="","",YEAR(A442))</f>
        <v/>
      </c>
    </row>
    <row r="443">
      <c r="A443" s="34" t="n"/>
      <c r="B443" s="35" t="n"/>
      <c r="C443" s="35" t="n"/>
      <c r="D443" s="36" t="n"/>
      <c r="E443" s="37">
        <f>IF(C443="","",IFERROR(INDEX(Budget!$B$6:$B$45,MATCH(C443,Budget!$A$6:$A$45,0)),"Unknown"))</f>
        <v/>
      </c>
      <c r="F443" s="37">
        <f>IF(A443="","",MONTH(A443))</f>
        <v/>
      </c>
      <c r="G443" s="37">
        <f>IF(A443="","",YEAR(A443))</f>
        <v/>
      </c>
    </row>
    <row r="444">
      <c r="A444" s="34" t="n"/>
      <c r="B444" s="35" t="n"/>
      <c r="C444" s="35" t="n"/>
      <c r="D444" s="36" t="n"/>
      <c r="E444" s="37">
        <f>IF(C444="","",IFERROR(INDEX(Budget!$B$6:$B$45,MATCH(C444,Budget!$A$6:$A$45,0)),"Unknown"))</f>
        <v/>
      </c>
      <c r="F444" s="37">
        <f>IF(A444="","",MONTH(A444))</f>
        <v/>
      </c>
      <c r="G444" s="37">
        <f>IF(A444="","",YEAR(A444))</f>
        <v/>
      </c>
    </row>
    <row r="445">
      <c r="A445" s="34" t="n"/>
      <c r="B445" s="35" t="n"/>
      <c r="C445" s="35" t="n"/>
      <c r="D445" s="36" t="n"/>
      <c r="E445" s="37">
        <f>IF(C445="","",IFERROR(INDEX(Budget!$B$6:$B$45,MATCH(C445,Budget!$A$6:$A$45,0)),"Unknown"))</f>
        <v/>
      </c>
      <c r="F445" s="37">
        <f>IF(A445="","",MONTH(A445))</f>
        <v/>
      </c>
      <c r="G445" s="37">
        <f>IF(A445="","",YEAR(A445))</f>
        <v/>
      </c>
    </row>
    <row r="446">
      <c r="A446" s="34" t="n"/>
      <c r="B446" s="35" t="n"/>
      <c r="C446" s="35" t="n"/>
      <c r="D446" s="36" t="n"/>
      <c r="E446" s="37">
        <f>IF(C446="","",IFERROR(INDEX(Budget!$B$6:$B$45,MATCH(C446,Budget!$A$6:$A$45,0)),"Unknown"))</f>
        <v/>
      </c>
      <c r="F446" s="37">
        <f>IF(A446="","",MONTH(A446))</f>
        <v/>
      </c>
      <c r="G446" s="37">
        <f>IF(A446="","",YEAR(A446))</f>
        <v/>
      </c>
    </row>
    <row r="447">
      <c r="A447" s="34" t="n"/>
      <c r="B447" s="35" t="n"/>
      <c r="C447" s="35" t="n"/>
      <c r="D447" s="36" t="n"/>
      <c r="E447" s="37">
        <f>IF(C447="","",IFERROR(INDEX(Budget!$B$6:$B$45,MATCH(C447,Budget!$A$6:$A$45,0)),"Unknown"))</f>
        <v/>
      </c>
      <c r="F447" s="37">
        <f>IF(A447="","",MONTH(A447))</f>
        <v/>
      </c>
      <c r="G447" s="37">
        <f>IF(A447="","",YEAR(A447))</f>
        <v/>
      </c>
    </row>
    <row r="448">
      <c r="A448" s="34" t="n"/>
      <c r="B448" s="35" t="n"/>
      <c r="C448" s="35" t="n"/>
      <c r="D448" s="36" t="n"/>
      <c r="E448" s="37">
        <f>IF(C448="","",IFERROR(INDEX(Budget!$B$6:$B$45,MATCH(C448,Budget!$A$6:$A$45,0)),"Unknown"))</f>
        <v/>
      </c>
      <c r="F448" s="37">
        <f>IF(A448="","",MONTH(A448))</f>
        <v/>
      </c>
      <c r="G448" s="37">
        <f>IF(A448="","",YEAR(A448))</f>
        <v/>
      </c>
    </row>
    <row r="449">
      <c r="A449" s="34" t="n"/>
      <c r="B449" s="35" t="n"/>
      <c r="C449" s="35" t="n"/>
      <c r="D449" s="36" t="n"/>
      <c r="E449" s="37">
        <f>IF(C449="","",IFERROR(INDEX(Budget!$B$6:$B$45,MATCH(C449,Budget!$A$6:$A$45,0)),"Unknown"))</f>
        <v/>
      </c>
      <c r="F449" s="37">
        <f>IF(A449="","",MONTH(A449))</f>
        <v/>
      </c>
      <c r="G449" s="37">
        <f>IF(A449="","",YEAR(A449))</f>
        <v/>
      </c>
    </row>
    <row r="450">
      <c r="A450" s="34" t="n"/>
      <c r="B450" s="35" t="n"/>
      <c r="C450" s="35" t="n"/>
      <c r="D450" s="36" t="n"/>
      <c r="E450" s="37">
        <f>IF(C450="","",IFERROR(INDEX(Budget!$B$6:$B$45,MATCH(C450,Budget!$A$6:$A$45,0)),"Unknown"))</f>
        <v/>
      </c>
      <c r="F450" s="37">
        <f>IF(A450="","",MONTH(A450))</f>
        <v/>
      </c>
      <c r="G450" s="37">
        <f>IF(A450="","",YEAR(A450))</f>
        <v/>
      </c>
    </row>
    <row r="451">
      <c r="A451" s="34" t="n"/>
      <c r="B451" s="35" t="n"/>
      <c r="C451" s="35" t="n"/>
      <c r="D451" s="36" t="n"/>
      <c r="E451" s="37">
        <f>IF(C451="","",IFERROR(INDEX(Budget!$B$6:$B$45,MATCH(C451,Budget!$A$6:$A$45,0)),"Unknown"))</f>
        <v/>
      </c>
      <c r="F451" s="37">
        <f>IF(A451="","",MONTH(A451))</f>
        <v/>
      </c>
      <c r="G451" s="37">
        <f>IF(A451="","",YEAR(A451))</f>
        <v/>
      </c>
    </row>
    <row r="452">
      <c r="A452" s="34" t="n"/>
      <c r="B452" s="35" t="n"/>
      <c r="C452" s="35" t="n"/>
      <c r="D452" s="36" t="n"/>
      <c r="E452" s="37">
        <f>IF(C452="","",IFERROR(INDEX(Budget!$B$6:$B$45,MATCH(C452,Budget!$A$6:$A$45,0)),"Unknown"))</f>
        <v/>
      </c>
      <c r="F452" s="37">
        <f>IF(A452="","",MONTH(A452))</f>
        <v/>
      </c>
      <c r="G452" s="37">
        <f>IF(A452="","",YEAR(A452))</f>
        <v/>
      </c>
    </row>
    <row r="453">
      <c r="A453" s="34" t="n"/>
      <c r="B453" s="35" t="n"/>
      <c r="C453" s="35" t="n"/>
      <c r="D453" s="36" t="n"/>
      <c r="E453" s="37">
        <f>IF(C453="","",IFERROR(INDEX(Budget!$B$6:$B$45,MATCH(C453,Budget!$A$6:$A$45,0)),"Unknown"))</f>
        <v/>
      </c>
      <c r="F453" s="37">
        <f>IF(A453="","",MONTH(A453))</f>
        <v/>
      </c>
      <c r="G453" s="37">
        <f>IF(A453="","",YEAR(A453))</f>
        <v/>
      </c>
    </row>
    <row r="454">
      <c r="A454" s="34" t="n"/>
      <c r="B454" s="35" t="n"/>
      <c r="C454" s="35" t="n"/>
      <c r="D454" s="36" t="n"/>
      <c r="E454" s="37">
        <f>IF(C454="","",IFERROR(INDEX(Budget!$B$6:$B$45,MATCH(C454,Budget!$A$6:$A$45,0)),"Unknown"))</f>
        <v/>
      </c>
      <c r="F454" s="37">
        <f>IF(A454="","",MONTH(A454))</f>
        <v/>
      </c>
      <c r="G454" s="37">
        <f>IF(A454="","",YEAR(A454))</f>
        <v/>
      </c>
    </row>
    <row r="455">
      <c r="A455" s="34" t="n"/>
      <c r="B455" s="35" t="n"/>
      <c r="C455" s="35" t="n"/>
      <c r="D455" s="36" t="n"/>
      <c r="E455" s="37">
        <f>IF(C455="","",IFERROR(INDEX(Budget!$B$6:$B$45,MATCH(C455,Budget!$A$6:$A$45,0)),"Unknown"))</f>
        <v/>
      </c>
      <c r="F455" s="37">
        <f>IF(A455="","",MONTH(A455))</f>
        <v/>
      </c>
      <c r="G455" s="37">
        <f>IF(A455="","",YEAR(A455))</f>
        <v/>
      </c>
    </row>
    <row r="456">
      <c r="A456" s="34" t="n"/>
      <c r="B456" s="35" t="n"/>
      <c r="C456" s="35" t="n"/>
      <c r="D456" s="36" t="n"/>
      <c r="E456" s="37">
        <f>IF(C456="","",IFERROR(INDEX(Budget!$B$6:$B$45,MATCH(C456,Budget!$A$6:$A$45,0)),"Unknown"))</f>
        <v/>
      </c>
      <c r="F456" s="37">
        <f>IF(A456="","",MONTH(A456))</f>
        <v/>
      </c>
      <c r="G456" s="37">
        <f>IF(A456="","",YEAR(A456))</f>
        <v/>
      </c>
    </row>
    <row r="457">
      <c r="A457" s="34" t="n"/>
      <c r="B457" s="35" t="n"/>
      <c r="C457" s="35" t="n"/>
      <c r="D457" s="36" t="n"/>
      <c r="E457" s="37">
        <f>IF(C457="","",IFERROR(INDEX(Budget!$B$6:$B$45,MATCH(C457,Budget!$A$6:$A$45,0)),"Unknown"))</f>
        <v/>
      </c>
      <c r="F457" s="37">
        <f>IF(A457="","",MONTH(A457))</f>
        <v/>
      </c>
      <c r="G457" s="37">
        <f>IF(A457="","",YEAR(A457))</f>
        <v/>
      </c>
    </row>
    <row r="458">
      <c r="A458" s="34" t="n"/>
      <c r="B458" s="35" t="n"/>
      <c r="C458" s="35" t="n"/>
      <c r="D458" s="36" t="n"/>
      <c r="E458" s="37">
        <f>IF(C458="","",IFERROR(INDEX(Budget!$B$6:$B$45,MATCH(C458,Budget!$A$6:$A$45,0)),"Unknown"))</f>
        <v/>
      </c>
      <c r="F458" s="37">
        <f>IF(A458="","",MONTH(A458))</f>
        <v/>
      </c>
      <c r="G458" s="37">
        <f>IF(A458="","",YEAR(A458))</f>
        <v/>
      </c>
    </row>
    <row r="459">
      <c r="A459" s="34" t="n"/>
      <c r="B459" s="35" t="n"/>
      <c r="C459" s="35" t="n"/>
      <c r="D459" s="36" t="n"/>
      <c r="E459" s="37">
        <f>IF(C459="","",IFERROR(INDEX(Budget!$B$6:$B$45,MATCH(C459,Budget!$A$6:$A$45,0)),"Unknown"))</f>
        <v/>
      </c>
      <c r="F459" s="37">
        <f>IF(A459="","",MONTH(A459))</f>
        <v/>
      </c>
      <c r="G459" s="37">
        <f>IF(A459="","",YEAR(A459))</f>
        <v/>
      </c>
    </row>
    <row r="460">
      <c r="A460" s="34" t="n"/>
      <c r="B460" s="35" t="n"/>
      <c r="C460" s="35" t="n"/>
      <c r="D460" s="36" t="n"/>
      <c r="E460" s="37">
        <f>IF(C460="","",IFERROR(INDEX(Budget!$B$6:$B$45,MATCH(C460,Budget!$A$6:$A$45,0)),"Unknown"))</f>
        <v/>
      </c>
      <c r="F460" s="37">
        <f>IF(A460="","",MONTH(A460))</f>
        <v/>
      </c>
      <c r="G460" s="37">
        <f>IF(A460="","",YEAR(A460))</f>
        <v/>
      </c>
    </row>
    <row r="461">
      <c r="A461" s="34" t="n"/>
      <c r="B461" s="35" t="n"/>
      <c r="C461" s="35" t="n"/>
      <c r="D461" s="36" t="n"/>
      <c r="E461" s="37">
        <f>IF(C461="","",IFERROR(INDEX(Budget!$B$6:$B$45,MATCH(C461,Budget!$A$6:$A$45,0)),"Unknown"))</f>
        <v/>
      </c>
      <c r="F461" s="37">
        <f>IF(A461="","",MONTH(A461))</f>
        <v/>
      </c>
      <c r="G461" s="37">
        <f>IF(A461="","",YEAR(A461))</f>
        <v/>
      </c>
    </row>
    <row r="462">
      <c r="A462" s="34" t="n"/>
      <c r="B462" s="35" t="n"/>
      <c r="C462" s="35" t="n"/>
      <c r="D462" s="36" t="n"/>
      <c r="E462" s="37">
        <f>IF(C462="","",IFERROR(INDEX(Budget!$B$6:$B$45,MATCH(C462,Budget!$A$6:$A$45,0)),"Unknown"))</f>
        <v/>
      </c>
      <c r="F462" s="37">
        <f>IF(A462="","",MONTH(A462))</f>
        <v/>
      </c>
      <c r="G462" s="37">
        <f>IF(A462="","",YEAR(A462))</f>
        <v/>
      </c>
    </row>
    <row r="463">
      <c r="A463" s="34" t="n"/>
      <c r="B463" s="35" t="n"/>
      <c r="C463" s="35" t="n"/>
      <c r="D463" s="36" t="n"/>
      <c r="E463" s="37">
        <f>IF(C463="","",IFERROR(INDEX(Budget!$B$6:$B$45,MATCH(C463,Budget!$A$6:$A$45,0)),"Unknown"))</f>
        <v/>
      </c>
      <c r="F463" s="37">
        <f>IF(A463="","",MONTH(A463))</f>
        <v/>
      </c>
      <c r="G463" s="37">
        <f>IF(A463="","",YEAR(A463))</f>
        <v/>
      </c>
    </row>
    <row r="464">
      <c r="A464" s="34" t="n"/>
      <c r="B464" s="35" t="n"/>
      <c r="C464" s="35" t="n"/>
      <c r="D464" s="36" t="n"/>
      <c r="E464" s="37">
        <f>IF(C464="","",IFERROR(INDEX(Budget!$B$6:$B$45,MATCH(C464,Budget!$A$6:$A$45,0)),"Unknown"))</f>
        <v/>
      </c>
      <c r="F464" s="37">
        <f>IF(A464="","",MONTH(A464))</f>
        <v/>
      </c>
      <c r="G464" s="37">
        <f>IF(A464="","",YEAR(A464))</f>
        <v/>
      </c>
    </row>
    <row r="465">
      <c r="A465" s="34" t="n"/>
      <c r="B465" s="35" t="n"/>
      <c r="C465" s="35" t="n"/>
      <c r="D465" s="36" t="n"/>
      <c r="E465" s="37">
        <f>IF(C465="","",IFERROR(INDEX(Budget!$B$6:$B$45,MATCH(C465,Budget!$A$6:$A$45,0)),"Unknown"))</f>
        <v/>
      </c>
      <c r="F465" s="37">
        <f>IF(A465="","",MONTH(A465))</f>
        <v/>
      </c>
      <c r="G465" s="37">
        <f>IF(A465="","",YEAR(A465))</f>
        <v/>
      </c>
    </row>
    <row r="466">
      <c r="A466" s="34" t="n"/>
      <c r="B466" s="35" t="n"/>
      <c r="C466" s="35" t="n"/>
      <c r="D466" s="36" t="n"/>
      <c r="E466" s="37">
        <f>IF(C466="","",IFERROR(INDEX(Budget!$B$6:$B$45,MATCH(C466,Budget!$A$6:$A$45,0)),"Unknown"))</f>
        <v/>
      </c>
      <c r="F466" s="37">
        <f>IF(A466="","",MONTH(A466))</f>
        <v/>
      </c>
      <c r="G466" s="37">
        <f>IF(A466="","",YEAR(A466))</f>
        <v/>
      </c>
    </row>
    <row r="467">
      <c r="A467" s="34" t="n"/>
      <c r="B467" s="35" t="n"/>
      <c r="C467" s="35" t="n"/>
      <c r="D467" s="36" t="n"/>
      <c r="E467" s="37">
        <f>IF(C467="","",IFERROR(INDEX(Budget!$B$6:$B$45,MATCH(C467,Budget!$A$6:$A$45,0)),"Unknown"))</f>
        <v/>
      </c>
      <c r="F467" s="37">
        <f>IF(A467="","",MONTH(A467))</f>
        <v/>
      </c>
      <c r="G467" s="37">
        <f>IF(A467="","",YEAR(A467))</f>
        <v/>
      </c>
    </row>
    <row r="468">
      <c r="A468" s="34" t="n"/>
      <c r="B468" s="35" t="n"/>
      <c r="C468" s="35" t="n"/>
      <c r="D468" s="36" t="n"/>
      <c r="E468" s="37">
        <f>IF(C468="","",IFERROR(INDEX(Budget!$B$6:$B$45,MATCH(C468,Budget!$A$6:$A$45,0)),"Unknown"))</f>
        <v/>
      </c>
      <c r="F468" s="37">
        <f>IF(A468="","",MONTH(A468))</f>
        <v/>
      </c>
      <c r="G468" s="37">
        <f>IF(A468="","",YEAR(A468))</f>
        <v/>
      </c>
    </row>
    <row r="469">
      <c r="A469" s="34" t="n"/>
      <c r="B469" s="35" t="n"/>
      <c r="C469" s="35" t="n"/>
      <c r="D469" s="36" t="n"/>
      <c r="E469" s="37">
        <f>IF(C469="","",IFERROR(INDEX(Budget!$B$6:$B$45,MATCH(C469,Budget!$A$6:$A$45,0)),"Unknown"))</f>
        <v/>
      </c>
      <c r="F469" s="37">
        <f>IF(A469="","",MONTH(A469))</f>
        <v/>
      </c>
      <c r="G469" s="37">
        <f>IF(A469="","",YEAR(A469))</f>
        <v/>
      </c>
    </row>
    <row r="470">
      <c r="A470" s="34" t="n"/>
      <c r="B470" s="35" t="n"/>
      <c r="C470" s="35" t="n"/>
      <c r="D470" s="36" t="n"/>
      <c r="E470" s="37">
        <f>IF(C470="","",IFERROR(INDEX(Budget!$B$6:$B$45,MATCH(C470,Budget!$A$6:$A$45,0)),"Unknown"))</f>
        <v/>
      </c>
      <c r="F470" s="37">
        <f>IF(A470="","",MONTH(A470))</f>
        <v/>
      </c>
      <c r="G470" s="37">
        <f>IF(A470="","",YEAR(A470))</f>
        <v/>
      </c>
    </row>
    <row r="471">
      <c r="A471" s="34" t="n"/>
      <c r="B471" s="35" t="n"/>
      <c r="C471" s="35" t="n"/>
      <c r="D471" s="36" t="n"/>
      <c r="E471" s="37">
        <f>IF(C471="","",IFERROR(INDEX(Budget!$B$6:$B$45,MATCH(C471,Budget!$A$6:$A$45,0)),"Unknown"))</f>
        <v/>
      </c>
      <c r="F471" s="37">
        <f>IF(A471="","",MONTH(A471))</f>
        <v/>
      </c>
      <c r="G471" s="37">
        <f>IF(A471="","",YEAR(A471))</f>
        <v/>
      </c>
    </row>
    <row r="472">
      <c r="A472" s="34" t="n"/>
      <c r="B472" s="35" t="n"/>
      <c r="C472" s="35" t="n"/>
      <c r="D472" s="36" t="n"/>
      <c r="E472" s="37">
        <f>IF(C472="","",IFERROR(INDEX(Budget!$B$6:$B$45,MATCH(C472,Budget!$A$6:$A$45,0)),"Unknown"))</f>
        <v/>
      </c>
      <c r="F472" s="37">
        <f>IF(A472="","",MONTH(A472))</f>
        <v/>
      </c>
      <c r="G472" s="37">
        <f>IF(A472="","",YEAR(A472))</f>
        <v/>
      </c>
    </row>
    <row r="473">
      <c r="A473" s="34" t="n"/>
      <c r="B473" s="35" t="n"/>
      <c r="C473" s="35" t="n"/>
      <c r="D473" s="36" t="n"/>
      <c r="E473" s="37">
        <f>IF(C473="","",IFERROR(INDEX(Budget!$B$6:$B$45,MATCH(C473,Budget!$A$6:$A$45,0)),"Unknown"))</f>
        <v/>
      </c>
      <c r="F473" s="37">
        <f>IF(A473="","",MONTH(A473))</f>
        <v/>
      </c>
      <c r="G473" s="37">
        <f>IF(A473="","",YEAR(A473))</f>
        <v/>
      </c>
    </row>
    <row r="474">
      <c r="A474" s="34" t="n"/>
      <c r="B474" s="35" t="n"/>
      <c r="C474" s="35" t="n"/>
      <c r="D474" s="36" t="n"/>
      <c r="E474" s="37">
        <f>IF(C474="","",IFERROR(INDEX(Budget!$B$6:$B$45,MATCH(C474,Budget!$A$6:$A$45,0)),"Unknown"))</f>
        <v/>
      </c>
      <c r="F474" s="37">
        <f>IF(A474="","",MONTH(A474))</f>
        <v/>
      </c>
      <c r="G474" s="37">
        <f>IF(A474="","",YEAR(A474))</f>
        <v/>
      </c>
    </row>
    <row r="475">
      <c r="A475" s="34" t="n"/>
      <c r="B475" s="35" t="n"/>
      <c r="C475" s="35" t="n"/>
      <c r="D475" s="36" t="n"/>
      <c r="E475" s="37">
        <f>IF(C475="","",IFERROR(INDEX(Budget!$B$6:$B$45,MATCH(C475,Budget!$A$6:$A$45,0)),"Unknown"))</f>
        <v/>
      </c>
      <c r="F475" s="37">
        <f>IF(A475="","",MONTH(A475))</f>
        <v/>
      </c>
      <c r="G475" s="37">
        <f>IF(A475="","",YEAR(A475))</f>
        <v/>
      </c>
    </row>
    <row r="476">
      <c r="A476" s="34" t="n"/>
      <c r="B476" s="35" t="n"/>
      <c r="C476" s="35" t="n"/>
      <c r="D476" s="36" t="n"/>
      <c r="E476" s="37">
        <f>IF(C476="","",IFERROR(INDEX(Budget!$B$6:$B$45,MATCH(C476,Budget!$A$6:$A$45,0)),"Unknown"))</f>
        <v/>
      </c>
      <c r="F476" s="37">
        <f>IF(A476="","",MONTH(A476))</f>
        <v/>
      </c>
      <c r="G476" s="37">
        <f>IF(A476="","",YEAR(A476))</f>
        <v/>
      </c>
    </row>
    <row r="477">
      <c r="A477" s="34" t="n"/>
      <c r="B477" s="35" t="n"/>
      <c r="C477" s="35" t="n"/>
      <c r="D477" s="36" t="n"/>
      <c r="E477" s="37">
        <f>IF(C477="","",IFERROR(INDEX(Budget!$B$6:$B$45,MATCH(C477,Budget!$A$6:$A$45,0)),"Unknown"))</f>
        <v/>
      </c>
      <c r="F477" s="37">
        <f>IF(A477="","",MONTH(A477))</f>
        <v/>
      </c>
      <c r="G477" s="37">
        <f>IF(A477="","",YEAR(A477))</f>
        <v/>
      </c>
    </row>
    <row r="478">
      <c r="A478" s="34" t="n"/>
      <c r="B478" s="35" t="n"/>
      <c r="C478" s="35" t="n"/>
      <c r="D478" s="36" t="n"/>
      <c r="E478" s="37">
        <f>IF(C478="","",IFERROR(INDEX(Budget!$B$6:$B$45,MATCH(C478,Budget!$A$6:$A$45,0)),"Unknown"))</f>
        <v/>
      </c>
      <c r="F478" s="37">
        <f>IF(A478="","",MONTH(A478))</f>
        <v/>
      </c>
      <c r="G478" s="37">
        <f>IF(A478="","",YEAR(A478))</f>
        <v/>
      </c>
    </row>
    <row r="479">
      <c r="A479" s="34" t="n"/>
      <c r="B479" s="35" t="n"/>
      <c r="C479" s="35" t="n"/>
      <c r="D479" s="36" t="n"/>
      <c r="E479" s="37">
        <f>IF(C479="","",IFERROR(INDEX(Budget!$B$6:$B$45,MATCH(C479,Budget!$A$6:$A$45,0)),"Unknown"))</f>
        <v/>
      </c>
      <c r="F479" s="37">
        <f>IF(A479="","",MONTH(A479))</f>
        <v/>
      </c>
      <c r="G479" s="37">
        <f>IF(A479="","",YEAR(A479))</f>
        <v/>
      </c>
    </row>
    <row r="480">
      <c r="A480" s="34" t="n"/>
      <c r="B480" s="35" t="n"/>
      <c r="C480" s="35" t="n"/>
      <c r="D480" s="36" t="n"/>
      <c r="E480" s="37">
        <f>IF(C480="","",IFERROR(INDEX(Budget!$B$6:$B$45,MATCH(C480,Budget!$A$6:$A$45,0)),"Unknown"))</f>
        <v/>
      </c>
      <c r="F480" s="37">
        <f>IF(A480="","",MONTH(A480))</f>
        <v/>
      </c>
      <c r="G480" s="37">
        <f>IF(A480="","",YEAR(A480))</f>
        <v/>
      </c>
    </row>
    <row r="481">
      <c r="A481" s="34" t="n"/>
      <c r="B481" s="35" t="n"/>
      <c r="C481" s="35" t="n"/>
      <c r="D481" s="36" t="n"/>
      <c r="E481" s="37">
        <f>IF(C481="","",IFERROR(INDEX(Budget!$B$6:$B$45,MATCH(C481,Budget!$A$6:$A$45,0)),"Unknown"))</f>
        <v/>
      </c>
      <c r="F481" s="37">
        <f>IF(A481="","",MONTH(A481))</f>
        <v/>
      </c>
      <c r="G481" s="37">
        <f>IF(A481="","",YEAR(A481))</f>
        <v/>
      </c>
    </row>
    <row r="482">
      <c r="A482" s="34" t="n"/>
      <c r="B482" s="35" t="n"/>
      <c r="C482" s="35" t="n"/>
      <c r="D482" s="36" t="n"/>
      <c r="E482" s="37">
        <f>IF(C482="","",IFERROR(INDEX(Budget!$B$6:$B$45,MATCH(C482,Budget!$A$6:$A$45,0)),"Unknown"))</f>
        <v/>
      </c>
      <c r="F482" s="37">
        <f>IF(A482="","",MONTH(A482))</f>
        <v/>
      </c>
      <c r="G482" s="37">
        <f>IF(A482="","",YEAR(A482))</f>
        <v/>
      </c>
    </row>
    <row r="483">
      <c r="A483" s="34" t="n"/>
      <c r="B483" s="35" t="n"/>
      <c r="C483" s="35" t="n"/>
      <c r="D483" s="36" t="n"/>
      <c r="E483" s="37">
        <f>IF(C483="","",IFERROR(INDEX(Budget!$B$6:$B$45,MATCH(C483,Budget!$A$6:$A$45,0)),"Unknown"))</f>
        <v/>
      </c>
      <c r="F483" s="37">
        <f>IF(A483="","",MONTH(A483))</f>
        <v/>
      </c>
      <c r="G483" s="37">
        <f>IF(A483="","",YEAR(A483))</f>
        <v/>
      </c>
    </row>
    <row r="484">
      <c r="A484" s="34" t="n"/>
      <c r="B484" s="35" t="n"/>
      <c r="C484" s="35" t="n"/>
      <c r="D484" s="36" t="n"/>
      <c r="E484" s="37">
        <f>IF(C484="","",IFERROR(INDEX(Budget!$B$6:$B$45,MATCH(C484,Budget!$A$6:$A$45,0)),"Unknown"))</f>
        <v/>
      </c>
      <c r="F484" s="37">
        <f>IF(A484="","",MONTH(A484))</f>
        <v/>
      </c>
      <c r="G484" s="37">
        <f>IF(A484="","",YEAR(A484))</f>
        <v/>
      </c>
    </row>
    <row r="485">
      <c r="A485" s="34" t="n"/>
      <c r="B485" s="35" t="n"/>
      <c r="C485" s="35" t="n"/>
      <c r="D485" s="36" t="n"/>
      <c r="E485" s="37">
        <f>IF(C485="","",IFERROR(INDEX(Budget!$B$6:$B$45,MATCH(C485,Budget!$A$6:$A$45,0)),"Unknown"))</f>
        <v/>
      </c>
      <c r="F485" s="37">
        <f>IF(A485="","",MONTH(A485))</f>
        <v/>
      </c>
      <c r="G485" s="37">
        <f>IF(A485="","",YEAR(A485))</f>
        <v/>
      </c>
    </row>
    <row r="486">
      <c r="A486" s="34" t="n"/>
      <c r="B486" s="35" t="n"/>
      <c r="C486" s="35" t="n"/>
      <c r="D486" s="36" t="n"/>
      <c r="E486" s="37">
        <f>IF(C486="","",IFERROR(INDEX(Budget!$B$6:$B$45,MATCH(C486,Budget!$A$6:$A$45,0)),"Unknown"))</f>
        <v/>
      </c>
      <c r="F486" s="37">
        <f>IF(A486="","",MONTH(A486))</f>
        <v/>
      </c>
      <c r="G486" s="37">
        <f>IF(A486="","",YEAR(A486))</f>
        <v/>
      </c>
    </row>
    <row r="487">
      <c r="A487" s="34" t="n"/>
      <c r="B487" s="35" t="n"/>
      <c r="C487" s="35" t="n"/>
      <c r="D487" s="36" t="n"/>
      <c r="E487" s="37">
        <f>IF(C487="","",IFERROR(INDEX(Budget!$B$6:$B$45,MATCH(C487,Budget!$A$6:$A$45,0)),"Unknown"))</f>
        <v/>
      </c>
      <c r="F487" s="37">
        <f>IF(A487="","",MONTH(A487))</f>
        <v/>
      </c>
      <c r="G487" s="37">
        <f>IF(A487="","",YEAR(A487))</f>
        <v/>
      </c>
    </row>
    <row r="488">
      <c r="A488" s="34" t="n"/>
      <c r="B488" s="35" t="n"/>
      <c r="C488" s="35" t="n"/>
      <c r="D488" s="36" t="n"/>
      <c r="E488" s="37">
        <f>IF(C488="","",IFERROR(INDEX(Budget!$B$6:$B$45,MATCH(C488,Budget!$A$6:$A$45,0)),"Unknown"))</f>
        <v/>
      </c>
      <c r="F488" s="37">
        <f>IF(A488="","",MONTH(A488))</f>
        <v/>
      </c>
      <c r="G488" s="37">
        <f>IF(A488="","",YEAR(A488))</f>
        <v/>
      </c>
    </row>
    <row r="489">
      <c r="A489" s="34" t="n"/>
      <c r="B489" s="35" t="n"/>
      <c r="C489" s="35" t="n"/>
      <c r="D489" s="36" t="n"/>
      <c r="E489" s="37">
        <f>IF(C489="","",IFERROR(INDEX(Budget!$B$6:$B$45,MATCH(C489,Budget!$A$6:$A$45,0)),"Unknown"))</f>
        <v/>
      </c>
      <c r="F489" s="37">
        <f>IF(A489="","",MONTH(A489))</f>
        <v/>
      </c>
      <c r="G489" s="37">
        <f>IF(A489="","",YEAR(A489))</f>
        <v/>
      </c>
    </row>
    <row r="490">
      <c r="A490" s="34" t="n"/>
      <c r="B490" s="35" t="n"/>
      <c r="C490" s="35" t="n"/>
      <c r="D490" s="36" t="n"/>
      <c r="E490" s="37">
        <f>IF(C490="","",IFERROR(INDEX(Budget!$B$6:$B$45,MATCH(C490,Budget!$A$6:$A$45,0)),"Unknown"))</f>
        <v/>
      </c>
      <c r="F490" s="37">
        <f>IF(A490="","",MONTH(A490))</f>
        <v/>
      </c>
      <c r="G490" s="37">
        <f>IF(A490="","",YEAR(A490))</f>
        <v/>
      </c>
    </row>
    <row r="491">
      <c r="A491" s="34" t="n"/>
      <c r="B491" s="35" t="n"/>
      <c r="C491" s="35" t="n"/>
      <c r="D491" s="36" t="n"/>
      <c r="E491" s="37">
        <f>IF(C491="","",IFERROR(INDEX(Budget!$B$6:$B$45,MATCH(C491,Budget!$A$6:$A$45,0)),"Unknown"))</f>
        <v/>
      </c>
      <c r="F491" s="37">
        <f>IF(A491="","",MONTH(A491))</f>
        <v/>
      </c>
      <c r="G491" s="37">
        <f>IF(A491="","",YEAR(A491))</f>
        <v/>
      </c>
    </row>
    <row r="492">
      <c r="A492" s="34" t="n"/>
      <c r="B492" s="35" t="n"/>
      <c r="C492" s="35" t="n"/>
      <c r="D492" s="36" t="n"/>
      <c r="E492" s="37">
        <f>IF(C492="","",IFERROR(INDEX(Budget!$B$6:$B$45,MATCH(C492,Budget!$A$6:$A$45,0)),"Unknown"))</f>
        <v/>
      </c>
      <c r="F492" s="37">
        <f>IF(A492="","",MONTH(A492))</f>
        <v/>
      </c>
      <c r="G492" s="37">
        <f>IF(A492="","",YEAR(A492))</f>
        <v/>
      </c>
    </row>
    <row r="493">
      <c r="A493" s="34" t="n"/>
      <c r="B493" s="35" t="n"/>
      <c r="C493" s="35" t="n"/>
      <c r="D493" s="36" t="n"/>
      <c r="E493" s="37">
        <f>IF(C493="","",IFERROR(INDEX(Budget!$B$6:$B$45,MATCH(C493,Budget!$A$6:$A$45,0)),"Unknown"))</f>
        <v/>
      </c>
      <c r="F493" s="37">
        <f>IF(A493="","",MONTH(A493))</f>
        <v/>
      </c>
      <c r="G493" s="37">
        <f>IF(A493="","",YEAR(A493))</f>
        <v/>
      </c>
    </row>
    <row r="494">
      <c r="A494" s="34" t="n"/>
      <c r="B494" s="35" t="n"/>
      <c r="C494" s="35" t="n"/>
      <c r="D494" s="36" t="n"/>
      <c r="E494" s="37">
        <f>IF(C494="","",IFERROR(INDEX(Budget!$B$6:$B$45,MATCH(C494,Budget!$A$6:$A$45,0)),"Unknown"))</f>
        <v/>
      </c>
      <c r="F494" s="37">
        <f>IF(A494="","",MONTH(A494))</f>
        <v/>
      </c>
      <c r="G494" s="37">
        <f>IF(A494="","",YEAR(A494))</f>
        <v/>
      </c>
    </row>
    <row r="495">
      <c r="A495" s="34" t="n"/>
      <c r="B495" s="35" t="n"/>
      <c r="C495" s="35" t="n"/>
      <c r="D495" s="36" t="n"/>
      <c r="E495" s="37">
        <f>IF(C495="","",IFERROR(INDEX(Budget!$B$6:$B$45,MATCH(C495,Budget!$A$6:$A$45,0)),"Unknown"))</f>
        <v/>
      </c>
      <c r="F495" s="37">
        <f>IF(A495="","",MONTH(A495))</f>
        <v/>
      </c>
      <c r="G495" s="37">
        <f>IF(A495="","",YEAR(A495))</f>
        <v/>
      </c>
    </row>
    <row r="496">
      <c r="A496" s="34" t="n"/>
      <c r="B496" s="35" t="n"/>
      <c r="C496" s="35" t="n"/>
      <c r="D496" s="36" t="n"/>
      <c r="E496" s="37">
        <f>IF(C496="","",IFERROR(INDEX(Budget!$B$6:$B$45,MATCH(C496,Budget!$A$6:$A$45,0)),"Unknown"))</f>
        <v/>
      </c>
      <c r="F496" s="37">
        <f>IF(A496="","",MONTH(A496))</f>
        <v/>
      </c>
      <c r="G496" s="37">
        <f>IF(A496="","",YEAR(A496))</f>
        <v/>
      </c>
    </row>
    <row r="497">
      <c r="A497" s="34" t="n"/>
      <c r="B497" s="35" t="n"/>
      <c r="C497" s="35" t="n"/>
      <c r="D497" s="36" t="n"/>
      <c r="E497" s="37">
        <f>IF(C497="","",IFERROR(INDEX(Budget!$B$6:$B$45,MATCH(C497,Budget!$A$6:$A$45,0)),"Unknown"))</f>
        <v/>
      </c>
      <c r="F497" s="37">
        <f>IF(A497="","",MONTH(A497))</f>
        <v/>
      </c>
      <c r="G497" s="37">
        <f>IF(A497="","",YEAR(A497))</f>
        <v/>
      </c>
    </row>
    <row r="498">
      <c r="A498" s="34" t="n"/>
      <c r="B498" s="35" t="n"/>
      <c r="C498" s="35" t="n"/>
      <c r="D498" s="36" t="n"/>
      <c r="E498" s="37">
        <f>IF(C498="","",IFERROR(INDEX(Budget!$B$6:$B$45,MATCH(C498,Budget!$A$6:$A$45,0)),"Unknown"))</f>
        <v/>
      </c>
      <c r="F498" s="37">
        <f>IF(A498="","",MONTH(A498))</f>
        <v/>
      </c>
      <c r="G498" s="37">
        <f>IF(A498="","",YEAR(A498))</f>
        <v/>
      </c>
    </row>
    <row r="499">
      <c r="A499" s="34" t="n"/>
      <c r="B499" s="35" t="n"/>
      <c r="C499" s="35" t="n"/>
      <c r="D499" s="36" t="n"/>
      <c r="E499" s="37">
        <f>IF(C499="","",IFERROR(INDEX(Budget!$B$6:$B$45,MATCH(C499,Budget!$A$6:$A$45,0)),"Unknown"))</f>
        <v/>
      </c>
      <c r="F499" s="37">
        <f>IF(A499="","",MONTH(A499))</f>
        <v/>
      </c>
      <c r="G499" s="37">
        <f>IF(A499="","",YEAR(A499))</f>
        <v/>
      </c>
    </row>
    <row r="500">
      <c r="A500" s="34" t="n"/>
      <c r="B500" s="35" t="n"/>
      <c r="C500" s="35" t="n"/>
      <c r="D500" s="36" t="n"/>
      <c r="E500" s="37">
        <f>IF(C500="","",IFERROR(INDEX(Budget!$B$6:$B$45,MATCH(C500,Budget!$A$6:$A$45,0)),"Unknown"))</f>
        <v/>
      </c>
      <c r="F500" s="37">
        <f>IF(A500="","",MONTH(A500))</f>
        <v/>
      </c>
      <c r="G500" s="37">
        <f>IF(A500="","",YEAR(A500))</f>
        <v/>
      </c>
    </row>
    <row r="501">
      <c r="A501" s="34" t="n"/>
      <c r="B501" s="35" t="n"/>
      <c r="C501" s="35" t="n"/>
      <c r="D501" s="36" t="n"/>
      <c r="E501" s="37">
        <f>IF(C501="","",IFERROR(INDEX(Budget!$B$6:$B$45,MATCH(C501,Budget!$A$6:$A$45,0)),"Unknown"))</f>
        <v/>
      </c>
      <c r="F501" s="37">
        <f>IF(A501="","",MONTH(A501))</f>
        <v/>
      </c>
      <c r="G501" s="37">
        <f>IF(A501="","",YEAR(A501))</f>
        <v/>
      </c>
    </row>
    <row r="502">
      <c r="A502" s="34" t="n"/>
      <c r="B502" s="35" t="n"/>
      <c r="C502" s="35" t="n"/>
      <c r="D502" s="36" t="n"/>
      <c r="E502" s="37">
        <f>IF(C502="","",IFERROR(INDEX(Budget!$B$6:$B$45,MATCH(C502,Budget!$A$6:$A$45,0)),"Unknown"))</f>
        <v/>
      </c>
      <c r="F502" s="37">
        <f>IF(A502="","",MONTH(A502))</f>
        <v/>
      </c>
      <c r="G502" s="37">
        <f>IF(A502="","",YEAR(A502))</f>
        <v/>
      </c>
    </row>
    <row r="503">
      <c r="A503" s="34" t="n"/>
      <c r="B503" s="35" t="n"/>
      <c r="C503" s="35" t="n"/>
      <c r="D503" s="36" t="n"/>
      <c r="E503" s="37">
        <f>IF(C503="","",IFERROR(INDEX(Budget!$B$6:$B$45,MATCH(C503,Budget!$A$6:$A$45,0)),"Unknown"))</f>
        <v/>
      </c>
      <c r="F503" s="37">
        <f>IF(A503="","",MONTH(A503))</f>
        <v/>
      </c>
      <c r="G503" s="37">
        <f>IF(A503="","",YEAR(A503))</f>
        <v/>
      </c>
    </row>
    <row r="504">
      <c r="A504" s="34" t="n"/>
      <c r="B504" s="35" t="n"/>
      <c r="C504" s="35" t="n"/>
      <c r="D504" s="36" t="n"/>
      <c r="E504" s="37">
        <f>IF(C504="","",IFERROR(INDEX(Budget!$B$6:$B$45,MATCH(C504,Budget!$A$6:$A$45,0)),"Unknown"))</f>
        <v/>
      </c>
      <c r="F504" s="37">
        <f>IF(A504="","",MONTH(A504))</f>
        <v/>
      </c>
      <c r="G504" s="37">
        <f>IF(A504="","",YEAR(A504))</f>
        <v/>
      </c>
    </row>
    <row r="505">
      <c r="A505" s="34" t="n"/>
      <c r="B505" s="35" t="n"/>
      <c r="C505" s="35" t="n"/>
      <c r="D505" s="36" t="n"/>
      <c r="E505" s="37">
        <f>IF(C505="","",IFERROR(INDEX(Budget!$B$6:$B$45,MATCH(C505,Budget!$A$6:$A$45,0)),"Unknown"))</f>
        <v/>
      </c>
      <c r="F505" s="37">
        <f>IF(A505="","",MONTH(A505))</f>
        <v/>
      </c>
      <c r="G505" s="37">
        <f>IF(A505="","",YEAR(A505))</f>
        <v/>
      </c>
    </row>
    <row r="506">
      <c r="A506" s="34" t="n"/>
      <c r="B506" s="35" t="n"/>
      <c r="C506" s="35" t="n"/>
      <c r="D506" s="36" t="n"/>
      <c r="E506" s="37">
        <f>IF(C506="","",IFERROR(INDEX(Budget!$B$6:$B$45,MATCH(C506,Budget!$A$6:$A$45,0)),"Unknown"))</f>
        <v/>
      </c>
      <c r="F506" s="37">
        <f>IF(A506="","",MONTH(A506))</f>
        <v/>
      </c>
      <c r="G506" s="37">
        <f>IF(A506="","",YEAR(A506))</f>
        <v/>
      </c>
    </row>
    <row r="507">
      <c r="A507" s="34" t="n"/>
      <c r="B507" s="35" t="n"/>
      <c r="C507" s="35" t="n"/>
      <c r="D507" s="36" t="n"/>
      <c r="E507" s="37">
        <f>IF(C507="","",IFERROR(INDEX(Budget!$B$6:$B$45,MATCH(C507,Budget!$A$6:$A$45,0)),"Unknown"))</f>
        <v/>
      </c>
      <c r="F507" s="37">
        <f>IF(A507="","",MONTH(A507))</f>
        <v/>
      </c>
      <c r="G507" s="37">
        <f>IF(A507="","",YEAR(A507))</f>
        <v/>
      </c>
    </row>
    <row r="508">
      <c r="A508" s="34" t="n"/>
      <c r="B508" s="35" t="n"/>
      <c r="C508" s="35" t="n"/>
      <c r="D508" s="36" t="n"/>
      <c r="E508" s="37">
        <f>IF(C508="","",IFERROR(INDEX(Budget!$B$6:$B$45,MATCH(C508,Budget!$A$6:$A$45,0)),"Unknown"))</f>
        <v/>
      </c>
      <c r="F508" s="37">
        <f>IF(A508="","",MONTH(A508))</f>
        <v/>
      </c>
      <c r="G508" s="37">
        <f>IF(A508="","",YEAR(A508))</f>
        <v/>
      </c>
    </row>
    <row r="509">
      <c r="A509" s="34" t="n"/>
      <c r="B509" s="35" t="n"/>
      <c r="C509" s="35" t="n"/>
      <c r="D509" s="36" t="n"/>
      <c r="E509" s="37">
        <f>IF(C509="","",IFERROR(INDEX(Budget!$B$6:$B$45,MATCH(C509,Budget!$A$6:$A$45,0)),"Unknown"))</f>
        <v/>
      </c>
      <c r="F509" s="37">
        <f>IF(A509="","",MONTH(A509))</f>
        <v/>
      </c>
      <c r="G509" s="37">
        <f>IF(A509="","",YEAR(A509))</f>
        <v/>
      </c>
    </row>
    <row r="510">
      <c r="A510" s="34" t="n"/>
      <c r="B510" s="35" t="n"/>
      <c r="C510" s="35" t="n"/>
      <c r="D510" s="36" t="n"/>
      <c r="E510" s="37">
        <f>IF(C510="","",IFERROR(INDEX(Budget!$B$6:$B$45,MATCH(C510,Budget!$A$6:$A$45,0)),"Unknown"))</f>
        <v/>
      </c>
      <c r="F510" s="37">
        <f>IF(A510="","",MONTH(A510))</f>
        <v/>
      </c>
      <c r="G510" s="37">
        <f>IF(A510="","",YEAR(A510))</f>
        <v/>
      </c>
    </row>
    <row r="511">
      <c r="A511" s="34" t="n"/>
      <c r="B511" s="35" t="n"/>
      <c r="C511" s="35" t="n"/>
      <c r="D511" s="36" t="n"/>
      <c r="E511" s="37">
        <f>IF(C511="","",IFERROR(INDEX(Budget!$B$6:$B$45,MATCH(C511,Budget!$A$6:$A$45,0)),"Unknown"))</f>
        <v/>
      </c>
      <c r="F511" s="37">
        <f>IF(A511="","",MONTH(A511))</f>
        <v/>
      </c>
      <c r="G511" s="37">
        <f>IF(A511="","",YEAR(A511))</f>
        <v/>
      </c>
    </row>
    <row r="512">
      <c r="A512" s="34" t="n"/>
      <c r="B512" s="35" t="n"/>
      <c r="C512" s="35" t="n"/>
      <c r="D512" s="36" t="n"/>
      <c r="E512" s="37">
        <f>IF(C512="","",IFERROR(INDEX(Budget!$B$6:$B$45,MATCH(C512,Budget!$A$6:$A$45,0)),"Unknown"))</f>
        <v/>
      </c>
      <c r="F512" s="37">
        <f>IF(A512="","",MONTH(A512))</f>
        <v/>
      </c>
      <c r="G512" s="37">
        <f>IF(A512="","",YEAR(A512))</f>
        <v/>
      </c>
    </row>
    <row r="513">
      <c r="A513" s="34" t="n"/>
      <c r="B513" s="35" t="n"/>
      <c r="C513" s="35" t="n"/>
      <c r="D513" s="36" t="n"/>
      <c r="E513" s="37">
        <f>IF(C513="","",IFERROR(INDEX(Budget!$B$6:$B$45,MATCH(C513,Budget!$A$6:$A$45,0)),"Unknown"))</f>
        <v/>
      </c>
      <c r="F513" s="37">
        <f>IF(A513="","",MONTH(A513))</f>
        <v/>
      </c>
      <c r="G513" s="37">
        <f>IF(A513="","",YEAR(A513))</f>
        <v/>
      </c>
    </row>
    <row r="514">
      <c r="A514" s="34" t="n"/>
      <c r="B514" s="35" t="n"/>
      <c r="C514" s="35" t="n"/>
      <c r="D514" s="36" t="n"/>
      <c r="E514" s="37">
        <f>IF(C514="","",IFERROR(INDEX(Budget!$B$6:$B$45,MATCH(C514,Budget!$A$6:$A$45,0)),"Unknown"))</f>
        <v/>
      </c>
      <c r="F514" s="37">
        <f>IF(A514="","",MONTH(A514))</f>
        <v/>
      </c>
      <c r="G514" s="37">
        <f>IF(A514="","",YEAR(A514))</f>
        <v/>
      </c>
    </row>
    <row r="515">
      <c r="A515" s="34" t="n"/>
      <c r="B515" s="35" t="n"/>
      <c r="C515" s="35" t="n"/>
      <c r="D515" s="36" t="n"/>
      <c r="E515" s="37">
        <f>IF(C515="","",IFERROR(INDEX(Budget!$B$6:$B$45,MATCH(C515,Budget!$A$6:$A$45,0)),"Unknown"))</f>
        <v/>
      </c>
      <c r="F515" s="37">
        <f>IF(A515="","",MONTH(A515))</f>
        <v/>
      </c>
      <c r="G515" s="37">
        <f>IF(A515="","",YEAR(A515))</f>
        <v/>
      </c>
    </row>
    <row r="516">
      <c r="A516" s="34" t="n"/>
      <c r="B516" s="35" t="n"/>
      <c r="C516" s="35" t="n"/>
      <c r="D516" s="36" t="n"/>
      <c r="E516" s="37">
        <f>IF(C516="","",IFERROR(INDEX(Budget!$B$6:$B$45,MATCH(C516,Budget!$A$6:$A$45,0)),"Unknown"))</f>
        <v/>
      </c>
      <c r="F516" s="37">
        <f>IF(A516="","",MONTH(A516))</f>
        <v/>
      </c>
      <c r="G516" s="37">
        <f>IF(A516="","",YEAR(A516))</f>
        <v/>
      </c>
    </row>
    <row r="517">
      <c r="A517" s="34" t="n"/>
      <c r="B517" s="35" t="n"/>
      <c r="C517" s="35" t="n"/>
      <c r="D517" s="36" t="n"/>
      <c r="E517" s="37">
        <f>IF(C517="","",IFERROR(INDEX(Budget!$B$6:$B$45,MATCH(C517,Budget!$A$6:$A$45,0)),"Unknown"))</f>
        <v/>
      </c>
      <c r="F517" s="37">
        <f>IF(A517="","",MONTH(A517))</f>
        <v/>
      </c>
      <c r="G517" s="37">
        <f>IF(A517="","",YEAR(A517))</f>
        <v/>
      </c>
    </row>
    <row r="518">
      <c r="A518" s="34" t="n"/>
      <c r="B518" s="35" t="n"/>
      <c r="C518" s="35" t="n"/>
      <c r="D518" s="36" t="n"/>
      <c r="E518" s="37">
        <f>IF(C518="","",IFERROR(INDEX(Budget!$B$6:$B$45,MATCH(C518,Budget!$A$6:$A$45,0)),"Unknown"))</f>
        <v/>
      </c>
      <c r="F518" s="37">
        <f>IF(A518="","",MONTH(A518))</f>
        <v/>
      </c>
      <c r="G518" s="37">
        <f>IF(A518="","",YEAR(A518))</f>
        <v/>
      </c>
    </row>
    <row r="519">
      <c r="A519" s="34" t="n"/>
      <c r="B519" s="35" t="n"/>
      <c r="C519" s="35" t="n"/>
      <c r="D519" s="36" t="n"/>
      <c r="E519" s="37">
        <f>IF(C519="","",IFERROR(INDEX(Budget!$B$6:$B$45,MATCH(C519,Budget!$A$6:$A$45,0)),"Unknown"))</f>
        <v/>
      </c>
      <c r="F519" s="37">
        <f>IF(A519="","",MONTH(A519))</f>
        <v/>
      </c>
      <c r="G519" s="37">
        <f>IF(A519="","",YEAR(A519))</f>
        <v/>
      </c>
    </row>
    <row r="520">
      <c r="A520" s="34" t="n"/>
      <c r="B520" s="35" t="n"/>
      <c r="C520" s="35" t="n"/>
      <c r="D520" s="36" t="n"/>
      <c r="E520" s="37">
        <f>IF(C520="","",IFERROR(INDEX(Budget!$B$6:$B$45,MATCH(C520,Budget!$A$6:$A$45,0)),"Unknown"))</f>
        <v/>
      </c>
      <c r="F520" s="37">
        <f>IF(A520="","",MONTH(A520))</f>
        <v/>
      </c>
      <c r="G520" s="37">
        <f>IF(A520="","",YEAR(A520))</f>
        <v/>
      </c>
    </row>
    <row r="521">
      <c r="A521" s="34" t="n"/>
      <c r="B521" s="35" t="n"/>
      <c r="C521" s="35" t="n"/>
      <c r="D521" s="36" t="n"/>
      <c r="E521" s="37">
        <f>IF(C521="","",IFERROR(INDEX(Budget!$B$6:$B$45,MATCH(C521,Budget!$A$6:$A$45,0)),"Unknown"))</f>
        <v/>
      </c>
      <c r="F521" s="37">
        <f>IF(A521="","",MONTH(A521))</f>
        <v/>
      </c>
      <c r="G521" s="37">
        <f>IF(A521="","",YEAR(A521))</f>
        <v/>
      </c>
    </row>
    <row r="522">
      <c r="A522" s="34" t="n"/>
      <c r="B522" s="35" t="n"/>
      <c r="C522" s="35" t="n"/>
      <c r="D522" s="36" t="n"/>
      <c r="E522" s="37">
        <f>IF(C522="","",IFERROR(INDEX(Budget!$B$6:$B$45,MATCH(C522,Budget!$A$6:$A$45,0)),"Unknown"))</f>
        <v/>
      </c>
      <c r="F522" s="37">
        <f>IF(A522="","",MONTH(A522))</f>
        <v/>
      </c>
      <c r="G522" s="37">
        <f>IF(A522="","",YEAR(A522))</f>
        <v/>
      </c>
    </row>
    <row r="523">
      <c r="A523" s="34" t="n"/>
      <c r="B523" s="35" t="n"/>
      <c r="C523" s="35" t="n"/>
      <c r="D523" s="36" t="n"/>
      <c r="E523" s="37">
        <f>IF(C523="","",IFERROR(INDEX(Budget!$B$6:$B$45,MATCH(C523,Budget!$A$6:$A$45,0)),"Unknown"))</f>
        <v/>
      </c>
      <c r="F523" s="37">
        <f>IF(A523="","",MONTH(A523))</f>
        <v/>
      </c>
      <c r="G523" s="37">
        <f>IF(A523="","",YEAR(A523))</f>
        <v/>
      </c>
    </row>
    <row r="524">
      <c r="A524" s="34" t="n"/>
      <c r="B524" s="35" t="n"/>
      <c r="C524" s="35" t="n"/>
      <c r="D524" s="36" t="n"/>
      <c r="E524" s="37">
        <f>IF(C524="","",IFERROR(INDEX(Budget!$B$6:$B$45,MATCH(C524,Budget!$A$6:$A$45,0)),"Unknown"))</f>
        <v/>
      </c>
      <c r="F524" s="37">
        <f>IF(A524="","",MONTH(A524))</f>
        <v/>
      </c>
      <c r="G524" s="37">
        <f>IF(A524="","",YEAR(A524))</f>
        <v/>
      </c>
    </row>
    <row r="525">
      <c r="A525" s="34" t="n"/>
      <c r="B525" s="35" t="n"/>
      <c r="C525" s="35" t="n"/>
      <c r="D525" s="36" t="n"/>
      <c r="E525" s="37">
        <f>IF(C525="","",IFERROR(INDEX(Budget!$B$6:$B$45,MATCH(C525,Budget!$A$6:$A$45,0)),"Unknown"))</f>
        <v/>
      </c>
      <c r="F525" s="37">
        <f>IF(A525="","",MONTH(A525))</f>
        <v/>
      </c>
      <c r="G525" s="37">
        <f>IF(A525="","",YEAR(A525))</f>
        <v/>
      </c>
    </row>
    <row r="526">
      <c r="A526" s="34" t="n"/>
      <c r="B526" s="35" t="n"/>
      <c r="C526" s="35" t="n"/>
      <c r="D526" s="36" t="n"/>
      <c r="E526" s="37">
        <f>IF(C526="","",IFERROR(INDEX(Budget!$B$6:$B$45,MATCH(C526,Budget!$A$6:$A$45,0)),"Unknown"))</f>
        <v/>
      </c>
      <c r="F526" s="37">
        <f>IF(A526="","",MONTH(A526))</f>
        <v/>
      </c>
      <c r="G526" s="37">
        <f>IF(A526="","",YEAR(A526))</f>
        <v/>
      </c>
    </row>
    <row r="527">
      <c r="A527" s="34" t="n"/>
      <c r="B527" s="35" t="n"/>
      <c r="C527" s="35" t="n"/>
      <c r="D527" s="36" t="n"/>
      <c r="E527" s="37">
        <f>IF(C527="","",IFERROR(INDEX(Budget!$B$6:$B$45,MATCH(C527,Budget!$A$6:$A$45,0)),"Unknown"))</f>
        <v/>
      </c>
      <c r="F527" s="37">
        <f>IF(A527="","",MONTH(A527))</f>
        <v/>
      </c>
      <c r="G527" s="37">
        <f>IF(A527="","",YEAR(A527))</f>
        <v/>
      </c>
    </row>
    <row r="528">
      <c r="A528" s="34" t="n"/>
      <c r="B528" s="35" t="n"/>
      <c r="C528" s="35" t="n"/>
      <c r="D528" s="36" t="n"/>
      <c r="E528" s="37">
        <f>IF(C528="","",IFERROR(INDEX(Budget!$B$6:$B$45,MATCH(C528,Budget!$A$6:$A$45,0)),"Unknown"))</f>
        <v/>
      </c>
      <c r="F528" s="37">
        <f>IF(A528="","",MONTH(A528))</f>
        <v/>
      </c>
      <c r="G528" s="37">
        <f>IF(A528="","",YEAR(A528))</f>
        <v/>
      </c>
    </row>
    <row r="529">
      <c r="A529" s="34" t="n"/>
      <c r="B529" s="35" t="n"/>
      <c r="C529" s="35" t="n"/>
      <c r="D529" s="36" t="n"/>
      <c r="E529" s="37">
        <f>IF(C529="","",IFERROR(INDEX(Budget!$B$6:$B$45,MATCH(C529,Budget!$A$6:$A$45,0)),"Unknown"))</f>
        <v/>
      </c>
      <c r="F529" s="37">
        <f>IF(A529="","",MONTH(A529))</f>
        <v/>
      </c>
      <c r="G529" s="37">
        <f>IF(A529="","",YEAR(A529))</f>
        <v/>
      </c>
    </row>
    <row r="530">
      <c r="A530" s="34" t="n"/>
      <c r="B530" s="35" t="n"/>
      <c r="C530" s="35" t="n"/>
      <c r="D530" s="36" t="n"/>
      <c r="E530" s="37">
        <f>IF(C530="","",IFERROR(INDEX(Budget!$B$6:$B$45,MATCH(C530,Budget!$A$6:$A$45,0)),"Unknown"))</f>
        <v/>
      </c>
      <c r="F530" s="37">
        <f>IF(A530="","",MONTH(A530))</f>
        <v/>
      </c>
      <c r="G530" s="37">
        <f>IF(A530="","",YEAR(A530))</f>
        <v/>
      </c>
    </row>
    <row r="531">
      <c r="A531" s="34" t="n"/>
      <c r="B531" s="35" t="n"/>
      <c r="C531" s="35" t="n"/>
      <c r="D531" s="36" t="n"/>
      <c r="E531" s="37">
        <f>IF(C531="","",IFERROR(INDEX(Budget!$B$6:$B$45,MATCH(C531,Budget!$A$6:$A$45,0)),"Unknown"))</f>
        <v/>
      </c>
      <c r="F531" s="37">
        <f>IF(A531="","",MONTH(A531))</f>
        <v/>
      </c>
      <c r="G531" s="37">
        <f>IF(A531="","",YEAR(A531))</f>
        <v/>
      </c>
    </row>
    <row r="532">
      <c r="A532" s="34" t="n"/>
      <c r="B532" s="35" t="n"/>
      <c r="C532" s="35" t="n"/>
      <c r="D532" s="36" t="n"/>
      <c r="E532" s="37">
        <f>IF(C532="","",IFERROR(INDEX(Budget!$B$6:$B$45,MATCH(C532,Budget!$A$6:$A$45,0)),"Unknown"))</f>
        <v/>
      </c>
      <c r="F532" s="37">
        <f>IF(A532="","",MONTH(A532))</f>
        <v/>
      </c>
      <c r="G532" s="37">
        <f>IF(A532="","",YEAR(A532))</f>
        <v/>
      </c>
    </row>
    <row r="533">
      <c r="A533" s="34" t="n"/>
      <c r="B533" s="35" t="n"/>
      <c r="C533" s="35" t="n"/>
      <c r="D533" s="36" t="n"/>
      <c r="E533" s="37">
        <f>IF(C533="","",IFERROR(INDEX(Budget!$B$6:$B$45,MATCH(C533,Budget!$A$6:$A$45,0)),"Unknown"))</f>
        <v/>
      </c>
      <c r="F533" s="37">
        <f>IF(A533="","",MONTH(A533))</f>
        <v/>
      </c>
      <c r="G533" s="37">
        <f>IF(A533="","",YEAR(A533))</f>
        <v/>
      </c>
    </row>
    <row r="534">
      <c r="A534" s="34" t="n"/>
      <c r="B534" s="35" t="n"/>
      <c r="C534" s="35" t="n"/>
      <c r="D534" s="36" t="n"/>
      <c r="E534" s="37">
        <f>IF(C534="","",IFERROR(INDEX(Budget!$B$6:$B$45,MATCH(C534,Budget!$A$6:$A$45,0)),"Unknown"))</f>
        <v/>
      </c>
      <c r="F534" s="37">
        <f>IF(A534="","",MONTH(A534))</f>
        <v/>
      </c>
      <c r="G534" s="37">
        <f>IF(A534="","",YEAR(A534))</f>
        <v/>
      </c>
    </row>
    <row r="535">
      <c r="A535" s="34" t="n"/>
      <c r="B535" s="35" t="n"/>
      <c r="C535" s="35" t="n"/>
      <c r="D535" s="36" t="n"/>
      <c r="E535" s="37">
        <f>IF(C535="","",IFERROR(INDEX(Budget!$B$6:$B$45,MATCH(C535,Budget!$A$6:$A$45,0)),"Unknown"))</f>
        <v/>
      </c>
      <c r="F535" s="37">
        <f>IF(A535="","",MONTH(A535))</f>
        <v/>
      </c>
      <c r="G535" s="37">
        <f>IF(A535="","",YEAR(A535))</f>
        <v/>
      </c>
    </row>
    <row r="536">
      <c r="A536" s="34" t="n"/>
      <c r="B536" s="35" t="n"/>
      <c r="C536" s="35" t="n"/>
      <c r="D536" s="36" t="n"/>
      <c r="E536" s="37">
        <f>IF(C536="","",IFERROR(INDEX(Budget!$B$6:$B$45,MATCH(C536,Budget!$A$6:$A$45,0)),"Unknown"))</f>
        <v/>
      </c>
      <c r="F536" s="37">
        <f>IF(A536="","",MONTH(A536))</f>
        <v/>
      </c>
      <c r="G536" s="37">
        <f>IF(A536="","",YEAR(A536))</f>
        <v/>
      </c>
    </row>
    <row r="537">
      <c r="A537" s="34" t="n"/>
      <c r="B537" s="35" t="n"/>
      <c r="C537" s="35" t="n"/>
      <c r="D537" s="36" t="n"/>
      <c r="E537" s="37">
        <f>IF(C537="","",IFERROR(INDEX(Budget!$B$6:$B$45,MATCH(C537,Budget!$A$6:$A$45,0)),"Unknown"))</f>
        <v/>
      </c>
      <c r="F537" s="37">
        <f>IF(A537="","",MONTH(A537))</f>
        <v/>
      </c>
      <c r="G537" s="37">
        <f>IF(A537="","",YEAR(A537))</f>
        <v/>
      </c>
    </row>
    <row r="538">
      <c r="A538" s="34" t="n"/>
      <c r="B538" s="35" t="n"/>
      <c r="C538" s="35" t="n"/>
      <c r="D538" s="36" t="n"/>
      <c r="E538" s="37">
        <f>IF(C538="","",IFERROR(INDEX(Budget!$B$6:$B$45,MATCH(C538,Budget!$A$6:$A$45,0)),"Unknown"))</f>
        <v/>
      </c>
      <c r="F538" s="37">
        <f>IF(A538="","",MONTH(A538))</f>
        <v/>
      </c>
      <c r="G538" s="37">
        <f>IF(A538="","",YEAR(A538))</f>
        <v/>
      </c>
    </row>
    <row r="539">
      <c r="A539" s="34" t="n"/>
      <c r="B539" s="35" t="n"/>
      <c r="C539" s="35" t="n"/>
      <c r="D539" s="36" t="n"/>
      <c r="E539" s="37">
        <f>IF(C539="","",IFERROR(INDEX(Budget!$B$6:$B$45,MATCH(C539,Budget!$A$6:$A$45,0)),"Unknown"))</f>
        <v/>
      </c>
      <c r="F539" s="37">
        <f>IF(A539="","",MONTH(A539))</f>
        <v/>
      </c>
      <c r="G539" s="37">
        <f>IF(A539="","",YEAR(A539))</f>
        <v/>
      </c>
    </row>
    <row r="540">
      <c r="A540" s="34" t="n"/>
      <c r="B540" s="35" t="n"/>
      <c r="C540" s="35" t="n"/>
      <c r="D540" s="36" t="n"/>
      <c r="E540" s="37">
        <f>IF(C540="","",IFERROR(INDEX(Budget!$B$6:$B$45,MATCH(C540,Budget!$A$6:$A$45,0)),"Unknown"))</f>
        <v/>
      </c>
      <c r="F540" s="37">
        <f>IF(A540="","",MONTH(A540))</f>
        <v/>
      </c>
      <c r="G540" s="37">
        <f>IF(A540="","",YEAR(A540))</f>
        <v/>
      </c>
    </row>
    <row r="541">
      <c r="A541" s="34" t="n"/>
      <c r="B541" s="35" t="n"/>
      <c r="C541" s="35" t="n"/>
      <c r="D541" s="36" t="n"/>
      <c r="E541" s="37">
        <f>IF(C541="","",IFERROR(INDEX(Budget!$B$6:$B$45,MATCH(C541,Budget!$A$6:$A$45,0)),"Unknown"))</f>
        <v/>
      </c>
      <c r="F541" s="37">
        <f>IF(A541="","",MONTH(A541))</f>
        <v/>
      </c>
      <c r="G541" s="37">
        <f>IF(A541="","",YEAR(A541))</f>
        <v/>
      </c>
    </row>
    <row r="542">
      <c r="A542" s="34" t="n"/>
      <c r="B542" s="35" t="n"/>
      <c r="C542" s="35" t="n"/>
      <c r="D542" s="36" t="n"/>
      <c r="E542" s="37">
        <f>IF(C542="","",IFERROR(INDEX(Budget!$B$6:$B$45,MATCH(C542,Budget!$A$6:$A$45,0)),"Unknown"))</f>
        <v/>
      </c>
      <c r="F542" s="37">
        <f>IF(A542="","",MONTH(A542))</f>
        <v/>
      </c>
      <c r="G542" s="37">
        <f>IF(A542="","",YEAR(A542))</f>
        <v/>
      </c>
    </row>
    <row r="543">
      <c r="A543" s="34" t="n"/>
      <c r="B543" s="35" t="n"/>
      <c r="C543" s="35" t="n"/>
      <c r="D543" s="36" t="n"/>
      <c r="E543" s="37">
        <f>IF(C543="","",IFERROR(INDEX(Budget!$B$6:$B$45,MATCH(C543,Budget!$A$6:$A$45,0)),"Unknown"))</f>
        <v/>
      </c>
      <c r="F543" s="37">
        <f>IF(A543="","",MONTH(A543))</f>
        <v/>
      </c>
      <c r="G543" s="37">
        <f>IF(A543="","",YEAR(A543))</f>
        <v/>
      </c>
    </row>
    <row r="544">
      <c r="A544" s="34" t="n"/>
      <c r="B544" s="35" t="n"/>
      <c r="C544" s="35" t="n"/>
      <c r="D544" s="36" t="n"/>
      <c r="E544" s="37">
        <f>IF(C544="","",IFERROR(INDEX(Budget!$B$6:$B$45,MATCH(C544,Budget!$A$6:$A$45,0)),"Unknown"))</f>
        <v/>
      </c>
      <c r="F544" s="37">
        <f>IF(A544="","",MONTH(A544))</f>
        <v/>
      </c>
      <c r="G544" s="37">
        <f>IF(A544="","",YEAR(A544))</f>
        <v/>
      </c>
    </row>
    <row r="545">
      <c r="A545" s="34" t="n"/>
      <c r="B545" s="35" t="n"/>
      <c r="C545" s="35" t="n"/>
      <c r="D545" s="36" t="n"/>
      <c r="E545" s="37">
        <f>IF(C545="","",IFERROR(INDEX(Budget!$B$6:$B$45,MATCH(C545,Budget!$A$6:$A$45,0)),"Unknown"))</f>
        <v/>
      </c>
      <c r="F545" s="37">
        <f>IF(A545="","",MONTH(A545))</f>
        <v/>
      </c>
      <c r="G545" s="37">
        <f>IF(A545="","",YEAR(A545))</f>
        <v/>
      </c>
    </row>
    <row r="546">
      <c r="A546" s="34" t="n"/>
      <c r="B546" s="35" t="n"/>
      <c r="C546" s="35" t="n"/>
      <c r="D546" s="36" t="n"/>
      <c r="E546" s="37">
        <f>IF(C546="","",IFERROR(INDEX(Budget!$B$6:$B$45,MATCH(C546,Budget!$A$6:$A$45,0)),"Unknown"))</f>
        <v/>
      </c>
      <c r="F546" s="37">
        <f>IF(A546="","",MONTH(A546))</f>
        <v/>
      </c>
      <c r="G546" s="37">
        <f>IF(A546="","",YEAR(A546))</f>
        <v/>
      </c>
    </row>
    <row r="547">
      <c r="A547" s="34" t="n"/>
      <c r="B547" s="35" t="n"/>
      <c r="C547" s="35" t="n"/>
      <c r="D547" s="36" t="n"/>
      <c r="E547" s="37">
        <f>IF(C547="","",IFERROR(INDEX(Budget!$B$6:$B$45,MATCH(C547,Budget!$A$6:$A$45,0)),"Unknown"))</f>
        <v/>
      </c>
      <c r="F547" s="37">
        <f>IF(A547="","",MONTH(A547))</f>
        <v/>
      </c>
      <c r="G547" s="37">
        <f>IF(A547="","",YEAR(A547))</f>
        <v/>
      </c>
    </row>
    <row r="548">
      <c r="A548" s="34" t="n"/>
      <c r="B548" s="35" t="n"/>
      <c r="C548" s="35" t="n"/>
      <c r="D548" s="36" t="n"/>
      <c r="E548" s="37">
        <f>IF(C548="","",IFERROR(INDEX(Budget!$B$6:$B$45,MATCH(C548,Budget!$A$6:$A$45,0)),"Unknown"))</f>
        <v/>
      </c>
      <c r="F548" s="37">
        <f>IF(A548="","",MONTH(A548))</f>
        <v/>
      </c>
      <c r="G548" s="37">
        <f>IF(A548="","",YEAR(A548))</f>
        <v/>
      </c>
    </row>
    <row r="549">
      <c r="A549" s="34" t="n"/>
      <c r="B549" s="35" t="n"/>
      <c r="C549" s="35" t="n"/>
      <c r="D549" s="36" t="n"/>
      <c r="E549" s="37">
        <f>IF(C549="","",IFERROR(INDEX(Budget!$B$6:$B$45,MATCH(C549,Budget!$A$6:$A$45,0)),"Unknown"))</f>
        <v/>
      </c>
      <c r="F549" s="37">
        <f>IF(A549="","",MONTH(A549))</f>
        <v/>
      </c>
      <c r="G549" s="37">
        <f>IF(A549="","",YEAR(A549))</f>
        <v/>
      </c>
    </row>
    <row r="550">
      <c r="A550" s="34" t="n"/>
      <c r="B550" s="35" t="n"/>
      <c r="C550" s="35" t="n"/>
      <c r="D550" s="36" t="n"/>
      <c r="E550" s="37">
        <f>IF(C550="","",IFERROR(INDEX(Budget!$B$6:$B$45,MATCH(C550,Budget!$A$6:$A$45,0)),"Unknown"))</f>
        <v/>
      </c>
      <c r="F550" s="37">
        <f>IF(A550="","",MONTH(A550))</f>
        <v/>
      </c>
      <c r="G550" s="37">
        <f>IF(A550="","",YEAR(A550))</f>
        <v/>
      </c>
    </row>
    <row r="551">
      <c r="A551" s="34" t="n"/>
      <c r="B551" s="35" t="n"/>
      <c r="C551" s="35" t="n"/>
      <c r="D551" s="36" t="n"/>
      <c r="E551" s="37">
        <f>IF(C551="","",IFERROR(INDEX(Budget!$B$6:$B$45,MATCH(C551,Budget!$A$6:$A$45,0)),"Unknown"))</f>
        <v/>
      </c>
      <c r="F551" s="37">
        <f>IF(A551="","",MONTH(A551))</f>
        <v/>
      </c>
      <c r="G551" s="37">
        <f>IF(A551="","",YEAR(A551))</f>
        <v/>
      </c>
    </row>
    <row r="552">
      <c r="A552" s="34" t="n"/>
      <c r="B552" s="35" t="n"/>
      <c r="C552" s="35" t="n"/>
      <c r="D552" s="36" t="n"/>
      <c r="E552" s="37">
        <f>IF(C552="","",IFERROR(INDEX(Budget!$B$6:$B$45,MATCH(C552,Budget!$A$6:$A$45,0)),"Unknown"))</f>
        <v/>
      </c>
      <c r="F552" s="37">
        <f>IF(A552="","",MONTH(A552))</f>
        <v/>
      </c>
      <c r="G552" s="37">
        <f>IF(A552="","",YEAR(A552))</f>
        <v/>
      </c>
    </row>
    <row r="553">
      <c r="A553" s="34" t="n"/>
      <c r="B553" s="35" t="n"/>
      <c r="C553" s="35" t="n"/>
      <c r="D553" s="36" t="n"/>
      <c r="E553" s="37">
        <f>IF(C553="","",IFERROR(INDEX(Budget!$B$6:$B$45,MATCH(C553,Budget!$A$6:$A$45,0)),"Unknown"))</f>
        <v/>
      </c>
      <c r="F553" s="37">
        <f>IF(A553="","",MONTH(A553))</f>
        <v/>
      </c>
      <c r="G553" s="37">
        <f>IF(A553="","",YEAR(A553))</f>
        <v/>
      </c>
    </row>
    <row r="554">
      <c r="A554" s="34" t="n"/>
      <c r="B554" s="35" t="n"/>
      <c r="C554" s="35" t="n"/>
      <c r="D554" s="36" t="n"/>
      <c r="E554" s="37">
        <f>IF(C554="","",IFERROR(INDEX(Budget!$B$6:$B$45,MATCH(C554,Budget!$A$6:$A$45,0)),"Unknown"))</f>
        <v/>
      </c>
      <c r="F554" s="37">
        <f>IF(A554="","",MONTH(A554))</f>
        <v/>
      </c>
      <c r="G554" s="37">
        <f>IF(A554="","",YEAR(A554))</f>
        <v/>
      </c>
    </row>
    <row r="555">
      <c r="A555" s="34" t="n"/>
      <c r="B555" s="35" t="n"/>
      <c r="C555" s="35" t="n"/>
      <c r="D555" s="36" t="n"/>
      <c r="E555" s="37">
        <f>IF(C555="","",IFERROR(INDEX(Budget!$B$6:$B$45,MATCH(C555,Budget!$A$6:$A$45,0)),"Unknown"))</f>
        <v/>
      </c>
      <c r="F555" s="37">
        <f>IF(A555="","",MONTH(A555))</f>
        <v/>
      </c>
      <c r="G555" s="37">
        <f>IF(A555="","",YEAR(A555))</f>
        <v/>
      </c>
    </row>
    <row r="556">
      <c r="A556" s="34" t="n"/>
      <c r="B556" s="35" t="n"/>
      <c r="C556" s="35" t="n"/>
      <c r="D556" s="36" t="n"/>
      <c r="E556" s="37">
        <f>IF(C556="","",IFERROR(INDEX(Budget!$B$6:$B$45,MATCH(C556,Budget!$A$6:$A$45,0)),"Unknown"))</f>
        <v/>
      </c>
      <c r="F556" s="37">
        <f>IF(A556="","",MONTH(A556))</f>
        <v/>
      </c>
      <c r="G556" s="37">
        <f>IF(A556="","",YEAR(A556))</f>
        <v/>
      </c>
    </row>
    <row r="557">
      <c r="A557" s="34" t="n"/>
      <c r="B557" s="35" t="n"/>
      <c r="C557" s="35" t="n"/>
      <c r="D557" s="36" t="n"/>
      <c r="E557" s="37">
        <f>IF(C557="","",IFERROR(INDEX(Budget!$B$6:$B$45,MATCH(C557,Budget!$A$6:$A$45,0)),"Unknown"))</f>
        <v/>
      </c>
      <c r="F557" s="37">
        <f>IF(A557="","",MONTH(A557))</f>
        <v/>
      </c>
      <c r="G557" s="37">
        <f>IF(A557="","",YEAR(A557))</f>
        <v/>
      </c>
    </row>
    <row r="558">
      <c r="A558" s="34" t="n"/>
      <c r="B558" s="35" t="n"/>
      <c r="C558" s="35" t="n"/>
      <c r="D558" s="36" t="n"/>
      <c r="E558" s="37">
        <f>IF(C558="","",IFERROR(INDEX(Budget!$B$6:$B$45,MATCH(C558,Budget!$A$6:$A$45,0)),"Unknown"))</f>
        <v/>
      </c>
      <c r="F558" s="37">
        <f>IF(A558="","",MONTH(A558))</f>
        <v/>
      </c>
      <c r="G558" s="37">
        <f>IF(A558="","",YEAR(A558))</f>
        <v/>
      </c>
    </row>
    <row r="559">
      <c r="A559" s="34" t="n"/>
      <c r="B559" s="35" t="n"/>
      <c r="C559" s="35" t="n"/>
      <c r="D559" s="36" t="n"/>
      <c r="E559" s="37">
        <f>IF(C559="","",IFERROR(INDEX(Budget!$B$6:$B$45,MATCH(C559,Budget!$A$6:$A$45,0)),"Unknown"))</f>
        <v/>
      </c>
      <c r="F559" s="37">
        <f>IF(A559="","",MONTH(A559))</f>
        <v/>
      </c>
      <c r="G559" s="37">
        <f>IF(A559="","",YEAR(A559))</f>
        <v/>
      </c>
    </row>
    <row r="560">
      <c r="A560" s="34" t="n"/>
      <c r="B560" s="35" t="n"/>
      <c r="C560" s="35" t="n"/>
      <c r="D560" s="36" t="n"/>
      <c r="E560" s="37">
        <f>IF(C560="","",IFERROR(INDEX(Budget!$B$6:$B$45,MATCH(C560,Budget!$A$6:$A$45,0)),"Unknown"))</f>
        <v/>
      </c>
      <c r="F560" s="37">
        <f>IF(A560="","",MONTH(A560))</f>
        <v/>
      </c>
      <c r="G560" s="37">
        <f>IF(A560="","",YEAR(A560))</f>
        <v/>
      </c>
    </row>
    <row r="561">
      <c r="A561" s="34" t="n"/>
      <c r="B561" s="35" t="n"/>
      <c r="C561" s="35" t="n"/>
      <c r="D561" s="36" t="n"/>
      <c r="E561" s="37">
        <f>IF(C561="","",IFERROR(INDEX(Budget!$B$6:$B$45,MATCH(C561,Budget!$A$6:$A$45,0)),"Unknown"))</f>
        <v/>
      </c>
      <c r="F561" s="37">
        <f>IF(A561="","",MONTH(A561))</f>
        <v/>
      </c>
      <c r="G561" s="37">
        <f>IF(A561="","",YEAR(A561))</f>
        <v/>
      </c>
    </row>
    <row r="562">
      <c r="A562" s="34" t="n"/>
      <c r="B562" s="35" t="n"/>
      <c r="C562" s="35" t="n"/>
      <c r="D562" s="36" t="n"/>
      <c r="E562" s="37">
        <f>IF(C562="","",IFERROR(INDEX(Budget!$B$6:$B$45,MATCH(C562,Budget!$A$6:$A$45,0)),"Unknown"))</f>
        <v/>
      </c>
      <c r="F562" s="37">
        <f>IF(A562="","",MONTH(A562))</f>
        <v/>
      </c>
      <c r="G562" s="37">
        <f>IF(A562="","",YEAR(A562))</f>
        <v/>
      </c>
    </row>
    <row r="563">
      <c r="A563" s="34" t="n"/>
      <c r="B563" s="35" t="n"/>
      <c r="C563" s="35" t="n"/>
      <c r="D563" s="36" t="n"/>
      <c r="E563" s="37">
        <f>IF(C563="","",IFERROR(INDEX(Budget!$B$6:$B$45,MATCH(C563,Budget!$A$6:$A$45,0)),"Unknown"))</f>
        <v/>
      </c>
      <c r="F563" s="37">
        <f>IF(A563="","",MONTH(A563))</f>
        <v/>
      </c>
      <c r="G563" s="37">
        <f>IF(A563="","",YEAR(A563))</f>
        <v/>
      </c>
    </row>
    <row r="564">
      <c r="A564" s="34" t="n"/>
      <c r="B564" s="35" t="n"/>
      <c r="C564" s="35" t="n"/>
      <c r="D564" s="36" t="n"/>
      <c r="E564" s="37">
        <f>IF(C564="","",IFERROR(INDEX(Budget!$B$6:$B$45,MATCH(C564,Budget!$A$6:$A$45,0)),"Unknown"))</f>
        <v/>
      </c>
      <c r="F564" s="37">
        <f>IF(A564="","",MONTH(A564))</f>
        <v/>
      </c>
      <c r="G564" s="37">
        <f>IF(A564="","",YEAR(A564))</f>
        <v/>
      </c>
    </row>
    <row r="565">
      <c r="A565" s="34" t="n"/>
      <c r="B565" s="35" t="n"/>
      <c r="C565" s="35" t="n"/>
      <c r="D565" s="36" t="n"/>
      <c r="E565" s="37">
        <f>IF(C565="","",IFERROR(INDEX(Budget!$B$6:$B$45,MATCH(C565,Budget!$A$6:$A$45,0)),"Unknown"))</f>
        <v/>
      </c>
      <c r="F565" s="37">
        <f>IF(A565="","",MONTH(A565))</f>
        <v/>
      </c>
      <c r="G565" s="37">
        <f>IF(A565="","",YEAR(A565))</f>
        <v/>
      </c>
    </row>
    <row r="566">
      <c r="A566" s="34" t="n"/>
      <c r="B566" s="35" t="n"/>
      <c r="C566" s="35" t="n"/>
      <c r="D566" s="36" t="n"/>
      <c r="E566" s="37">
        <f>IF(C566="","",IFERROR(INDEX(Budget!$B$6:$B$45,MATCH(C566,Budget!$A$6:$A$45,0)),"Unknown"))</f>
        <v/>
      </c>
      <c r="F566" s="37">
        <f>IF(A566="","",MONTH(A566))</f>
        <v/>
      </c>
      <c r="G566" s="37">
        <f>IF(A566="","",YEAR(A566))</f>
        <v/>
      </c>
    </row>
    <row r="567">
      <c r="A567" s="34" t="n"/>
      <c r="B567" s="35" t="n"/>
      <c r="C567" s="35" t="n"/>
      <c r="D567" s="36" t="n"/>
      <c r="E567" s="37">
        <f>IF(C567="","",IFERROR(INDEX(Budget!$B$6:$B$45,MATCH(C567,Budget!$A$6:$A$45,0)),"Unknown"))</f>
        <v/>
      </c>
      <c r="F567" s="37">
        <f>IF(A567="","",MONTH(A567))</f>
        <v/>
      </c>
      <c r="G567" s="37">
        <f>IF(A567="","",YEAR(A567))</f>
        <v/>
      </c>
    </row>
    <row r="568">
      <c r="A568" s="34" t="n"/>
      <c r="B568" s="35" t="n"/>
      <c r="C568" s="35" t="n"/>
      <c r="D568" s="36" t="n"/>
      <c r="E568" s="37">
        <f>IF(C568="","",IFERROR(INDEX(Budget!$B$6:$B$45,MATCH(C568,Budget!$A$6:$A$45,0)),"Unknown"))</f>
        <v/>
      </c>
      <c r="F568" s="37">
        <f>IF(A568="","",MONTH(A568))</f>
        <v/>
      </c>
      <c r="G568" s="37">
        <f>IF(A568="","",YEAR(A568))</f>
        <v/>
      </c>
    </row>
    <row r="569">
      <c r="A569" s="34" t="n"/>
      <c r="B569" s="35" t="n"/>
      <c r="C569" s="35" t="n"/>
      <c r="D569" s="36" t="n"/>
      <c r="E569" s="37">
        <f>IF(C569="","",IFERROR(INDEX(Budget!$B$6:$B$45,MATCH(C569,Budget!$A$6:$A$45,0)),"Unknown"))</f>
        <v/>
      </c>
      <c r="F569" s="37">
        <f>IF(A569="","",MONTH(A569))</f>
        <v/>
      </c>
      <c r="G569" s="37">
        <f>IF(A569="","",YEAR(A569))</f>
        <v/>
      </c>
    </row>
    <row r="570">
      <c r="A570" s="34" t="n"/>
      <c r="B570" s="35" t="n"/>
      <c r="C570" s="35" t="n"/>
      <c r="D570" s="36" t="n"/>
      <c r="E570" s="37">
        <f>IF(C570="","",IFERROR(INDEX(Budget!$B$6:$B$45,MATCH(C570,Budget!$A$6:$A$45,0)),"Unknown"))</f>
        <v/>
      </c>
      <c r="F570" s="37">
        <f>IF(A570="","",MONTH(A570))</f>
        <v/>
      </c>
      <c r="G570" s="37">
        <f>IF(A570="","",YEAR(A570))</f>
        <v/>
      </c>
    </row>
    <row r="571">
      <c r="A571" s="34" t="n"/>
      <c r="B571" s="35" t="n"/>
      <c r="C571" s="35" t="n"/>
      <c r="D571" s="36" t="n"/>
      <c r="E571" s="37">
        <f>IF(C571="","",IFERROR(INDEX(Budget!$B$6:$B$45,MATCH(C571,Budget!$A$6:$A$45,0)),"Unknown"))</f>
        <v/>
      </c>
      <c r="F571" s="37">
        <f>IF(A571="","",MONTH(A571))</f>
        <v/>
      </c>
      <c r="G571" s="37">
        <f>IF(A571="","",YEAR(A571))</f>
        <v/>
      </c>
    </row>
    <row r="572">
      <c r="A572" s="34" t="n"/>
      <c r="B572" s="35" t="n"/>
      <c r="C572" s="35" t="n"/>
      <c r="D572" s="36" t="n"/>
      <c r="E572" s="37">
        <f>IF(C572="","",IFERROR(INDEX(Budget!$B$6:$B$45,MATCH(C572,Budget!$A$6:$A$45,0)),"Unknown"))</f>
        <v/>
      </c>
      <c r="F572" s="37">
        <f>IF(A572="","",MONTH(A572))</f>
        <v/>
      </c>
      <c r="G572" s="37">
        <f>IF(A572="","",YEAR(A572))</f>
        <v/>
      </c>
    </row>
    <row r="573">
      <c r="A573" s="34" t="n"/>
      <c r="B573" s="35" t="n"/>
      <c r="C573" s="35" t="n"/>
      <c r="D573" s="36" t="n"/>
      <c r="E573" s="37">
        <f>IF(C573="","",IFERROR(INDEX(Budget!$B$6:$B$45,MATCH(C573,Budget!$A$6:$A$45,0)),"Unknown"))</f>
        <v/>
      </c>
      <c r="F573" s="37">
        <f>IF(A573="","",MONTH(A573))</f>
        <v/>
      </c>
      <c r="G573" s="37">
        <f>IF(A573="","",YEAR(A573))</f>
        <v/>
      </c>
    </row>
    <row r="574">
      <c r="A574" s="34" t="n"/>
      <c r="B574" s="35" t="n"/>
      <c r="C574" s="35" t="n"/>
      <c r="D574" s="36" t="n"/>
      <c r="E574" s="37">
        <f>IF(C574="","",IFERROR(INDEX(Budget!$B$6:$B$45,MATCH(C574,Budget!$A$6:$A$45,0)),"Unknown"))</f>
        <v/>
      </c>
      <c r="F574" s="37">
        <f>IF(A574="","",MONTH(A574))</f>
        <v/>
      </c>
      <c r="G574" s="37">
        <f>IF(A574="","",YEAR(A574))</f>
        <v/>
      </c>
    </row>
    <row r="575">
      <c r="A575" s="34" t="n"/>
      <c r="B575" s="35" t="n"/>
      <c r="C575" s="35" t="n"/>
      <c r="D575" s="36" t="n"/>
      <c r="E575" s="37">
        <f>IF(C575="","",IFERROR(INDEX(Budget!$B$6:$B$45,MATCH(C575,Budget!$A$6:$A$45,0)),"Unknown"))</f>
        <v/>
      </c>
      <c r="F575" s="37">
        <f>IF(A575="","",MONTH(A575))</f>
        <v/>
      </c>
      <c r="G575" s="37">
        <f>IF(A575="","",YEAR(A575))</f>
        <v/>
      </c>
    </row>
    <row r="576">
      <c r="A576" s="34" t="n"/>
      <c r="B576" s="35" t="n"/>
      <c r="C576" s="35" t="n"/>
      <c r="D576" s="36" t="n"/>
      <c r="E576" s="37">
        <f>IF(C576="","",IFERROR(INDEX(Budget!$B$6:$B$45,MATCH(C576,Budget!$A$6:$A$45,0)),"Unknown"))</f>
        <v/>
      </c>
      <c r="F576" s="37">
        <f>IF(A576="","",MONTH(A576))</f>
        <v/>
      </c>
      <c r="G576" s="37">
        <f>IF(A576="","",YEAR(A576))</f>
        <v/>
      </c>
    </row>
    <row r="577">
      <c r="A577" s="34" t="n"/>
      <c r="B577" s="35" t="n"/>
      <c r="C577" s="35" t="n"/>
      <c r="D577" s="36" t="n"/>
      <c r="E577" s="37">
        <f>IF(C577="","",IFERROR(INDEX(Budget!$B$6:$B$45,MATCH(C577,Budget!$A$6:$A$45,0)),"Unknown"))</f>
        <v/>
      </c>
      <c r="F577" s="37">
        <f>IF(A577="","",MONTH(A577))</f>
        <v/>
      </c>
      <c r="G577" s="37">
        <f>IF(A577="","",YEAR(A577))</f>
        <v/>
      </c>
    </row>
    <row r="578">
      <c r="A578" s="34" t="n"/>
      <c r="B578" s="35" t="n"/>
      <c r="C578" s="35" t="n"/>
      <c r="D578" s="36" t="n"/>
      <c r="E578" s="37">
        <f>IF(C578="","",IFERROR(INDEX(Budget!$B$6:$B$45,MATCH(C578,Budget!$A$6:$A$45,0)),"Unknown"))</f>
        <v/>
      </c>
      <c r="F578" s="37">
        <f>IF(A578="","",MONTH(A578))</f>
        <v/>
      </c>
      <c r="G578" s="37">
        <f>IF(A578="","",YEAR(A578))</f>
        <v/>
      </c>
    </row>
    <row r="579">
      <c r="A579" s="34" t="n"/>
      <c r="B579" s="35" t="n"/>
      <c r="C579" s="35" t="n"/>
      <c r="D579" s="36" t="n"/>
      <c r="E579" s="37">
        <f>IF(C579="","",IFERROR(INDEX(Budget!$B$6:$B$45,MATCH(C579,Budget!$A$6:$A$45,0)),"Unknown"))</f>
        <v/>
      </c>
      <c r="F579" s="37">
        <f>IF(A579="","",MONTH(A579))</f>
        <v/>
      </c>
      <c r="G579" s="37">
        <f>IF(A579="","",YEAR(A579))</f>
        <v/>
      </c>
    </row>
    <row r="580">
      <c r="A580" s="34" t="n"/>
      <c r="B580" s="35" t="n"/>
      <c r="C580" s="35" t="n"/>
      <c r="D580" s="36" t="n"/>
      <c r="E580" s="37">
        <f>IF(C580="","",IFERROR(INDEX(Budget!$B$6:$B$45,MATCH(C580,Budget!$A$6:$A$45,0)),"Unknown"))</f>
        <v/>
      </c>
      <c r="F580" s="37">
        <f>IF(A580="","",MONTH(A580))</f>
        <v/>
      </c>
      <c r="G580" s="37">
        <f>IF(A580="","",YEAR(A580))</f>
        <v/>
      </c>
    </row>
    <row r="581">
      <c r="A581" s="34" t="n"/>
      <c r="B581" s="35" t="n"/>
      <c r="C581" s="35" t="n"/>
      <c r="D581" s="36" t="n"/>
      <c r="E581" s="37">
        <f>IF(C581="","",IFERROR(INDEX(Budget!$B$6:$B$45,MATCH(C581,Budget!$A$6:$A$45,0)),"Unknown"))</f>
        <v/>
      </c>
      <c r="F581" s="37">
        <f>IF(A581="","",MONTH(A581))</f>
        <v/>
      </c>
      <c r="G581" s="37">
        <f>IF(A581="","",YEAR(A581))</f>
        <v/>
      </c>
    </row>
    <row r="582">
      <c r="A582" s="34" t="n"/>
      <c r="B582" s="35" t="n"/>
      <c r="C582" s="35" t="n"/>
      <c r="D582" s="36" t="n"/>
      <c r="E582" s="37">
        <f>IF(C582="","",IFERROR(INDEX(Budget!$B$6:$B$45,MATCH(C582,Budget!$A$6:$A$45,0)),"Unknown"))</f>
        <v/>
      </c>
      <c r="F582" s="37">
        <f>IF(A582="","",MONTH(A582))</f>
        <v/>
      </c>
      <c r="G582" s="37">
        <f>IF(A582="","",YEAR(A582))</f>
        <v/>
      </c>
    </row>
    <row r="583">
      <c r="A583" s="34" t="n"/>
      <c r="B583" s="35" t="n"/>
      <c r="C583" s="35" t="n"/>
      <c r="D583" s="36" t="n"/>
      <c r="E583" s="37">
        <f>IF(C583="","",IFERROR(INDEX(Budget!$B$6:$B$45,MATCH(C583,Budget!$A$6:$A$45,0)),"Unknown"))</f>
        <v/>
      </c>
      <c r="F583" s="37">
        <f>IF(A583="","",MONTH(A583))</f>
        <v/>
      </c>
      <c r="G583" s="37">
        <f>IF(A583="","",YEAR(A583))</f>
        <v/>
      </c>
    </row>
    <row r="584">
      <c r="A584" s="34" t="n"/>
      <c r="B584" s="35" t="n"/>
      <c r="C584" s="35" t="n"/>
      <c r="D584" s="36" t="n"/>
      <c r="E584" s="37">
        <f>IF(C584="","",IFERROR(INDEX(Budget!$B$6:$B$45,MATCH(C584,Budget!$A$6:$A$45,0)),"Unknown"))</f>
        <v/>
      </c>
      <c r="F584" s="37">
        <f>IF(A584="","",MONTH(A584))</f>
        <v/>
      </c>
      <c r="G584" s="37">
        <f>IF(A584="","",YEAR(A584))</f>
        <v/>
      </c>
    </row>
    <row r="585">
      <c r="A585" s="34" t="n"/>
      <c r="B585" s="35" t="n"/>
      <c r="C585" s="35" t="n"/>
      <c r="D585" s="36" t="n"/>
      <c r="E585" s="37">
        <f>IF(C585="","",IFERROR(INDEX(Budget!$B$6:$B$45,MATCH(C585,Budget!$A$6:$A$45,0)),"Unknown"))</f>
        <v/>
      </c>
      <c r="F585" s="37">
        <f>IF(A585="","",MONTH(A585))</f>
        <v/>
      </c>
      <c r="G585" s="37">
        <f>IF(A585="","",YEAR(A585))</f>
        <v/>
      </c>
    </row>
    <row r="586">
      <c r="A586" s="34" t="n"/>
      <c r="B586" s="35" t="n"/>
      <c r="C586" s="35" t="n"/>
      <c r="D586" s="36" t="n"/>
      <c r="E586" s="37">
        <f>IF(C586="","",IFERROR(INDEX(Budget!$B$6:$B$45,MATCH(C586,Budget!$A$6:$A$45,0)),"Unknown"))</f>
        <v/>
      </c>
      <c r="F586" s="37">
        <f>IF(A586="","",MONTH(A586))</f>
        <v/>
      </c>
      <c r="G586" s="37">
        <f>IF(A586="","",YEAR(A586))</f>
        <v/>
      </c>
    </row>
    <row r="587">
      <c r="A587" s="34" t="n"/>
      <c r="B587" s="35" t="n"/>
      <c r="C587" s="35" t="n"/>
      <c r="D587" s="36" t="n"/>
      <c r="E587" s="37">
        <f>IF(C587="","",IFERROR(INDEX(Budget!$B$6:$B$45,MATCH(C587,Budget!$A$6:$A$45,0)),"Unknown"))</f>
        <v/>
      </c>
      <c r="F587" s="37">
        <f>IF(A587="","",MONTH(A587))</f>
        <v/>
      </c>
      <c r="G587" s="37">
        <f>IF(A587="","",YEAR(A587))</f>
        <v/>
      </c>
    </row>
    <row r="588">
      <c r="A588" s="34" t="n"/>
      <c r="B588" s="35" t="n"/>
      <c r="C588" s="35" t="n"/>
      <c r="D588" s="36" t="n"/>
      <c r="E588" s="37">
        <f>IF(C588="","",IFERROR(INDEX(Budget!$B$6:$B$45,MATCH(C588,Budget!$A$6:$A$45,0)),"Unknown"))</f>
        <v/>
      </c>
      <c r="F588" s="37">
        <f>IF(A588="","",MONTH(A588))</f>
        <v/>
      </c>
      <c r="G588" s="37">
        <f>IF(A588="","",YEAR(A588))</f>
        <v/>
      </c>
    </row>
    <row r="589">
      <c r="A589" s="34" t="n"/>
      <c r="B589" s="35" t="n"/>
      <c r="C589" s="35" t="n"/>
      <c r="D589" s="36" t="n"/>
      <c r="E589" s="37">
        <f>IF(C589="","",IFERROR(INDEX(Budget!$B$6:$B$45,MATCH(C589,Budget!$A$6:$A$45,0)),"Unknown"))</f>
        <v/>
      </c>
      <c r="F589" s="37">
        <f>IF(A589="","",MONTH(A589))</f>
        <v/>
      </c>
      <c r="G589" s="37">
        <f>IF(A589="","",YEAR(A589))</f>
        <v/>
      </c>
    </row>
    <row r="590">
      <c r="A590" s="34" t="n"/>
      <c r="B590" s="35" t="n"/>
      <c r="C590" s="35" t="n"/>
      <c r="D590" s="36" t="n"/>
      <c r="E590" s="37">
        <f>IF(C590="","",IFERROR(INDEX(Budget!$B$6:$B$45,MATCH(C590,Budget!$A$6:$A$45,0)),"Unknown"))</f>
        <v/>
      </c>
      <c r="F590" s="37">
        <f>IF(A590="","",MONTH(A590))</f>
        <v/>
      </c>
      <c r="G590" s="37">
        <f>IF(A590="","",YEAR(A590))</f>
        <v/>
      </c>
    </row>
    <row r="591">
      <c r="A591" s="34" t="n"/>
      <c r="B591" s="35" t="n"/>
      <c r="C591" s="35" t="n"/>
      <c r="D591" s="36" t="n"/>
      <c r="E591" s="37">
        <f>IF(C591="","",IFERROR(INDEX(Budget!$B$6:$B$45,MATCH(C591,Budget!$A$6:$A$45,0)),"Unknown"))</f>
        <v/>
      </c>
      <c r="F591" s="37">
        <f>IF(A591="","",MONTH(A591))</f>
        <v/>
      </c>
      <c r="G591" s="37">
        <f>IF(A591="","",YEAR(A591))</f>
        <v/>
      </c>
    </row>
    <row r="592">
      <c r="A592" s="34" t="n"/>
      <c r="B592" s="35" t="n"/>
      <c r="C592" s="35" t="n"/>
      <c r="D592" s="36" t="n"/>
      <c r="E592" s="37">
        <f>IF(C592="","",IFERROR(INDEX(Budget!$B$6:$B$45,MATCH(C592,Budget!$A$6:$A$45,0)),"Unknown"))</f>
        <v/>
      </c>
      <c r="F592" s="37">
        <f>IF(A592="","",MONTH(A592))</f>
        <v/>
      </c>
      <c r="G592" s="37">
        <f>IF(A592="","",YEAR(A592))</f>
        <v/>
      </c>
    </row>
    <row r="593">
      <c r="A593" s="34" t="n"/>
      <c r="B593" s="35" t="n"/>
      <c r="C593" s="35" t="n"/>
      <c r="D593" s="36" t="n"/>
      <c r="E593" s="37">
        <f>IF(C593="","",IFERROR(INDEX(Budget!$B$6:$B$45,MATCH(C593,Budget!$A$6:$A$45,0)),"Unknown"))</f>
        <v/>
      </c>
      <c r="F593" s="37">
        <f>IF(A593="","",MONTH(A593))</f>
        <v/>
      </c>
      <c r="G593" s="37">
        <f>IF(A593="","",YEAR(A593))</f>
        <v/>
      </c>
    </row>
    <row r="594">
      <c r="A594" s="34" t="n"/>
      <c r="B594" s="35" t="n"/>
      <c r="C594" s="35" t="n"/>
      <c r="D594" s="36" t="n"/>
      <c r="E594" s="37">
        <f>IF(C594="","",IFERROR(INDEX(Budget!$B$6:$B$45,MATCH(C594,Budget!$A$6:$A$45,0)),"Unknown"))</f>
        <v/>
      </c>
      <c r="F594" s="37">
        <f>IF(A594="","",MONTH(A594))</f>
        <v/>
      </c>
      <c r="G594" s="37">
        <f>IF(A594="","",YEAR(A594))</f>
        <v/>
      </c>
    </row>
    <row r="595">
      <c r="A595" s="34" t="n"/>
      <c r="B595" s="35" t="n"/>
      <c r="C595" s="35" t="n"/>
      <c r="D595" s="36" t="n"/>
      <c r="E595" s="37">
        <f>IF(C595="","",IFERROR(INDEX(Budget!$B$6:$B$45,MATCH(C595,Budget!$A$6:$A$45,0)),"Unknown"))</f>
        <v/>
      </c>
      <c r="F595" s="37">
        <f>IF(A595="","",MONTH(A595))</f>
        <v/>
      </c>
      <c r="G595" s="37">
        <f>IF(A595="","",YEAR(A595))</f>
        <v/>
      </c>
    </row>
    <row r="596">
      <c r="A596" s="34" t="n"/>
      <c r="B596" s="35" t="n"/>
      <c r="C596" s="35" t="n"/>
      <c r="D596" s="36" t="n"/>
      <c r="E596" s="37">
        <f>IF(C596="","",IFERROR(INDEX(Budget!$B$6:$B$45,MATCH(C596,Budget!$A$6:$A$45,0)),"Unknown"))</f>
        <v/>
      </c>
      <c r="F596" s="37">
        <f>IF(A596="","",MONTH(A596))</f>
        <v/>
      </c>
      <c r="G596" s="37">
        <f>IF(A596="","",YEAR(A596))</f>
        <v/>
      </c>
    </row>
    <row r="597">
      <c r="A597" s="34" t="n"/>
      <c r="B597" s="35" t="n"/>
      <c r="C597" s="35" t="n"/>
      <c r="D597" s="36" t="n"/>
      <c r="E597" s="37">
        <f>IF(C597="","",IFERROR(INDEX(Budget!$B$6:$B$45,MATCH(C597,Budget!$A$6:$A$45,0)),"Unknown"))</f>
        <v/>
      </c>
      <c r="F597" s="37">
        <f>IF(A597="","",MONTH(A597))</f>
        <v/>
      </c>
      <c r="G597" s="37">
        <f>IF(A597="","",YEAR(A597))</f>
        <v/>
      </c>
    </row>
    <row r="598">
      <c r="A598" s="34" t="n"/>
      <c r="B598" s="35" t="n"/>
      <c r="C598" s="35" t="n"/>
      <c r="D598" s="36" t="n"/>
      <c r="E598" s="37">
        <f>IF(C598="","",IFERROR(INDEX(Budget!$B$6:$B$45,MATCH(C598,Budget!$A$6:$A$45,0)),"Unknown"))</f>
        <v/>
      </c>
      <c r="F598" s="37">
        <f>IF(A598="","",MONTH(A598))</f>
        <v/>
      </c>
      <c r="G598" s="37">
        <f>IF(A598="","",YEAR(A598))</f>
        <v/>
      </c>
    </row>
    <row r="599">
      <c r="A599" s="34" t="n"/>
      <c r="B599" s="35" t="n"/>
      <c r="C599" s="35" t="n"/>
      <c r="D599" s="36" t="n"/>
      <c r="E599" s="37">
        <f>IF(C599="","",IFERROR(INDEX(Budget!$B$6:$B$45,MATCH(C599,Budget!$A$6:$A$45,0)),"Unknown"))</f>
        <v/>
      </c>
      <c r="F599" s="37">
        <f>IF(A599="","",MONTH(A599))</f>
        <v/>
      </c>
      <c r="G599" s="37">
        <f>IF(A599="","",YEAR(A599))</f>
        <v/>
      </c>
    </row>
    <row r="600">
      <c r="A600" s="34" t="n"/>
      <c r="B600" s="35" t="n"/>
      <c r="C600" s="35" t="n"/>
      <c r="D600" s="36" t="n"/>
      <c r="E600" s="37">
        <f>IF(C600="","",IFERROR(INDEX(Budget!$B$6:$B$45,MATCH(C600,Budget!$A$6:$A$45,0)),"Unknown"))</f>
        <v/>
      </c>
      <c r="F600" s="37">
        <f>IF(A600="","",MONTH(A600))</f>
        <v/>
      </c>
      <c r="G600" s="37">
        <f>IF(A600="","",YEAR(A600))</f>
        <v/>
      </c>
    </row>
    <row r="601">
      <c r="A601" s="34" t="n"/>
      <c r="B601" s="35" t="n"/>
      <c r="C601" s="35" t="n"/>
      <c r="D601" s="36" t="n"/>
      <c r="E601" s="37">
        <f>IF(C601="","",IFERROR(INDEX(Budget!$B$6:$B$45,MATCH(C601,Budget!$A$6:$A$45,0)),"Unknown"))</f>
        <v/>
      </c>
      <c r="F601" s="37">
        <f>IF(A601="","",MONTH(A601))</f>
        <v/>
      </c>
      <c r="G601" s="37">
        <f>IF(A601="","",YEAR(A601))</f>
        <v/>
      </c>
    </row>
    <row r="602">
      <c r="A602" s="34" t="n"/>
      <c r="B602" s="35" t="n"/>
      <c r="C602" s="35" t="n"/>
      <c r="D602" s="36" t="n"/>
      <c r="E602" s="37">
        <f>IF(C602="","",IFERROR(INDEX(Budget!$B$6:$B$45,MATCH(C602,Budget!$A$6:$A$45,0)),"Unknown"))</f>
        <v/>
      </c>
      <c r="F602" s="37">
        <f>IF(A602="","",MONTH(A602))</f>
        <v/>
      </c>
      <c r="G602" s="37">
        <f>IF(A602="","",YEAR(A602))</f>
        <v/>
      </c>
    </row>
    <row r="603">
      <c r="A603" s="34" t="n"/>
      <c r="B603" s="35" t="n"/>
      <c r="C603" s="35" t="n"/>
      <c r="D603" s="36" t="n"/>
      <c r="E603" s="37">
        <f>IF(C603="","",IFERROR(INDEX(Budget!$B$6:$B$45,MATCH(C603,Budget!$A$6:$A$45,0)),"Unknown"))</f>
        <v/>
      </c>
      <c r="F603" s="37">
        <f>IF(A603="","",MONTH(A603))</f>
        <v/>
      </c>
      <c r="G603" s="37">
        <f>IF(A603="","",YEAR(A603))</f>
        <v/>
      </c>
    </row>
    <row r="604">
      <c r="A604" s="34" t="n"/>
      <c r="B604" s="35" t="n"/>
      <c r="C604" s="35" t="n"/>
      <c r="D604" s="36" t="n"/>
      <c r="E604" s="37">
        <f>IF(C604="","",IFERROR(INDEX(Budget!$B$6:$B$45,MATCH(C604,Budget!$A$6:$A$45,0)),"Unknown"))</f>
        <v/>
      </c>
      <c r="F604" s="37">
        <f>IF(A604="","",MONTH(A604))</f>
        <v/>
      </c>
      <c r="G604" s="37">
        <f>IF(A604="","",YEAR(A604))</f>
        <v/>
      </c>
    </row>
    <row r="605">
      <c r="A605" s="34" t="n"/>
      <c r="B605" s="35" t="n"/>
      <c r="C605" s="35" t="n"/>
      <c r="D605" s="36" t="n"/>
      <c r="E605" s="37">
        <f>IF(C605="","",IFERROR(INDEX(Budget!$B$6:$B$45,MATCH(C605,Budget!$A$6:$A$45,0)),"Unknown"))</f>
        <v/>
      </c>
      <c r="F605" s="37">
        <f>IF(A605="","",MONTH(A605))</f>
        <v/>
      </c>
      <c r="G605" s="37">
        <f>IF(A605="","",YEAR(A605))</f>
        <v/>
      </c>
    </row>
    <row r="606">
      <c r="A606" s="34" t="n"/>
      <c r="B606" s="35" t="n"/>
      <c r="C606" s="35" t="n"/>
      <c r="D606" s="36" t="n"/>
      <c r="E606" s="37">
        <f>IF(C606="","",IFERROR(INDEX(Budget!$B$6:$B$45,MATCH(C606,Budget!$A$6:$A$45,0)),"Unknown"))</f>
        <v/>
      </c>
      <c r="F606" s="37">
        <f>IF(A606="","",MONTH(A606))</f>
        <v/>
      </c>
      <c r="G606" s="37">
        <f>IF(A606="","",YEAR(A606))</f>
        <v/>
      </c>
    </row>
    <row r="607">
      <c r="A607" s="34" t="n"/>
      <c r="B607" s="35" t="n"/>
      <c r="C607" s="35" t="n"/>
      <c r="D607" s="36" t="n"/>
      <c r="E607" s="37">
        <f>IF(C607="","",IFERROR(INDEX(Budget!$B$6:$B$45,MATCH(C607,Budget!$A$6:$A$45,0)),"Unknown"))</f>
        <v/>
      </c>
      <c r="F607" s="37">
        <f>IF(A607="","",MONTH(A607))</f>
        <v/>
      </c>
      <c r="G607" s="37">
        <f>IF(A607="","",YEAR(A607))</f>
        <v/>
      </c>
    </row>
    <row r="608">
      <c r="A608" s="34" t="n"/>
      <c r="B608" s="35" t="n"/>
      <c r="C608" s="35" t="n"/>
      <c r="D608" s="36" t="n"/>
      <c r="E608" s="37">
        <f>IF(C608="","",IFERROR(INDEX(Budget!$B$6:$B$45,MATCH(C608,Budget!$A$6:$A$45,0)),"Unknown"))</f>
        <v/>
      </c>
      <c r="F608" s="37">
        <f>IF(A608="","",MONTH(A608))</f>
        <v/>
      </c>
      <c r="G608" s="37">
        <f>IF(A608="","",YEAR(A608))</f>
        <v/>
      </c>
    </row>
    <row r="609">
      <c r="A609" s="34" t="n"/>
      <c r="B609" s="35" t="n"/>
      <c r="C609" s="35" t="n"/>
      <c r="D609" s="36" t="n"/>
      <c r="E609" s="37">
        <f>IF(C609="","",IFERROR(INDEX(Budget!$B$6:$B$45,MATCH(C609,Budget!$A$6:$A$45,0)),"Unknown"))</f>
        <v/>
      </c>
      <c r="F609" s="37">
        <f>IF(A609="","",MONTH(A609))</f>
        <v/>
      </c>
      <c r="G609" s="37">
        <f>IF(A609="","",YEAR(A609))</f>
        <v/>
      </c>
    </row>
    <row r="610">
      <c r="A610" s="34" t="n"/>
      <c r="B610" s="35" t="n"/>
      <c r="C610" s="35" t="n"/>
      <c r="D610" s="36" t="n"/>
      <c r="E610" s="37">
        <f>IF(C610="","",IFERROR(INDEX(Budget!$B$6:$B$45,MATCH(C610,Budget!$A$6:$A$45,0)),"Unknown"))</f>
        <v/>
      </c>
      <c r="F610" s="37">
        <f>IF(A610="","",MONTH(A610))</f>
        <v/>
      </c>
      <c r="G610" s="37">
        <f>IF(A610="","",YEAR(A610))</f>
        <v/>
      </c>
    </row>
    <row r="611">
      <c r="A611" s="34" t="n"/>
      <c r="B611" s="35" t="n"/>
      <c r="C611" s="35" t="n"/>
      <c r="D611" s="36" t="n"/>
      <c r="E611" s="37">
        <f>IF(C611="","",IFERROR(INDEX(Budget!$B$6:$B$45,MATCH(C611,Budget!$A$6:$A$45,0)),"Unknown"))</f>
        <v/>
      </c>
      <c r="F611" s="37">
        <f>IF(A611="","",MONTH(A611))</f>
        <v/>
      </c>
      <c r="G611" s="37">
        <f>IF(A611="","",YEAR(A611))</f>
        <v/>
      </c>
    </row>
    <row r="612">
      <c r="A612" s="34" t="n"/>
      <c r="B612" s="35" t="n"/>
      <c r="C612" s="35" t="n"/>
      <c r="D612" s="36" t="n"/>
      <c r="E612" s="37">
        <f>IF(C612="","",IFERROR(INDEX(Budget!$B$6:$B$45,MATCH(C612,Budget!$A$6:$A$45,0)),"Unknown"))</f>
        <v/>
      </c>
      <c r="F612" s="37">
        <f>IF(A612="","",MONTH(A612))</f>
        <v/>
      </c>
      <c r="G612" s="37">
        <f>IF(A612="","",YEAR(A612))</f>
        <v/>
      </c>
    </row>
    <row r="613">
      <c r="A613" s="34" t="n"/>
      <c r="B613" s="35" t="n"/>
      <c r="C613" s="35" t="n"/>
      <c r="D613" s="36" t="n"/>
      <c r="E613" s="37">
        <f>IF(C613="","",IFERROR(INDEX(Budget!$B$6:$B$45,MATCH(C613,Budget!$A$6:$A$45,0)),"Unknown"))</f>
        <v/>
      </c>
      <c r="F613" s="37">
        <f>IF(A613="","",MONTH(A613))</f>
        <v/>
      </c>
      <c r="G613" s="37">
        <f>IF(A613="","",YEAR(A613))</f>
        <v/>
      </c>
    </row>
    <row r="614">
      <c r="A614" s="34" t="n"/>
      <c r="B614" s="35" t="n"/>
      <c r="C614" s="35" t="n"/>
      <c r="D614" s="36" t="n"/>
      <c r="E614" s="37">
        <f>IF(C614="","",IFERROR(INDEX(Budget!$B$6:$B$45,MATCH(C614,Budget!$A$6:$A$45,0)),"Unknown"))</f>
        <v/>
      </c>
      <c r="F614" s="37">
        <f>IF(A614="","",MONTH(A614))</f>
        <v/>
      </c>
      <c r="G614" s="37">
        <f>IF(A614="","",YEAR(A614))</f>
        <v/>
      </c>
    </row>
    <row r="615">
      <c r="A615" s="34" t="n"/>
      <c r="B615" s="35" t="n"/>
      <c r="C615" s="35" t="n"/>
      <c r="D615" s="36" t="n"/>
      <c r="E615" s="37">
        <f>IF(C615="","",IFERROR(INDEX(Budget!$B$6:$B$45,MATCH(C615,Budget!$A$6:$A$45,0)),"Unknown"))</f>
        <v/>
      </c>
      <c r="F615" s="37">
        <f>IF(A615="","",MONTH(A615))</f>
        <v/>
      </c>
      <c r="G615" s="37">
        <f>IF(A615="","",YEAR(A615))</f>
        <v/>
      </c>
    </row>
    <row r="616">
      <c r="A616" s="34" t="n"/>
      <c r="B616" s="35" t="n"/>
      <c r="C616" s="35" t="n"/>
      <c r="D616" s="36" t="n"/>
      <c r="E616" s="37">
        <f>IF(C616="","",IFERROR(INDEX(Budget!$B$6:$B$45,MATCH(C616,Budget!$A$6:$A$45,0)),"Unknown"))</f>
        <v/>
      </c>
      <c r="F616" s="37">
        <f>IF(A616="","",MONTH(A616))</f>
        <v/>
      </c>
      <c r="G616" s="37">
        <f>IF(A616="","",YEAR(A616))</f>
        <v/>
      </c>
    </row>
    <row r="617">
      <c r="A617" s="34" t="n"/>
      <c r="B617" s="35" t="n"/>
      <c r="C617" s="35" t="n"/>
      <c r="D617" s="36" t="n"/>
      <c r="E617" s="37">
        <f>IF(C617="","",IFERROR(INDEX(Budget!$B$6:$B$45,MATCH(C617,Budget!$A$6:$A$45,0)),"Unknown"))</f>
        <v/>
      </c>
      <c r="F617" s="37">
        <f>IF(A617="","",MONTH(A617))</f>
        <v/>
      </c>
      <c r="G617" s="37">
        <f>IF(A617="","",YEAR(A617))</f>
        <v/>
      </c>
    </row>
    <row r="618">
      <c r="A618" s="34" t="n"/>
      <c r="B618" s="35" t="n"/>
      <c r="C618" s="35" t="n"/>
      <c r="D618" s="36" t="n"/>
      <c r="E618" s="37">
        <f>IF(C618="","",IFERROR(INDEX(Budget!$B$6:$B$45,MATCH(C618,Budget!$A$6:$A$45,0)),"Unknown"))</f>
        <v/>
      </c>
      <c r="F618" s="37">
        <f>IF(A618="","",MONTH(A618))</f>
        <v/>
      </c>
      <c r="G618" s="37">
        <f>IF(A618="","",YEAR(A618))</f>
        <v/>
      </c>
    </row>
    <row r="619">
      <c r="A619" s="34" t="n"/>
      <c r="B619" s="35" t="n"/>
      <c r="C619" s="35" t="n"/>
      <c r="D619" s="36" t="n"/>
      <c r="E619" s="37">
        <f>IF(C619="","",IFERROR(INDEX(Budget!$B$6:$B$45,MATCH(C619,Budget!$A$6:$A$45,0)),"Unknown"))</f>
        <v/>
      </c>
      <c r="F619" s="37">
        <f>IF(A619="","",MONTH(A619))</f>
        <v/>
      </c>
      <c r="G619" s="37">
        <f>IF(A619="","",YEAR(A619))</f>
        <v/>
      </c>
    </row>
    <row r="620">
      <c r="A620" s="34" t="n"/>
      <c r="B620" s="35" t="n"/>
      <c r="C620" s="35" t="n"/>
      <c r="D620" s="36" t="n"/>
      <c r="E620" s="37">
        <f>IF(C620="","",IFERROR(INDEX(Budget!$B$6:$B$45,MATCH(C620,Budget!$A$6:$A$45,0)),"Unknown"))</f>
        <v/>
      </c>
      <c r="F620" s="37">
        <f>IF(A620="","",MONTH(A620))</f>
        <v/>
      </c>
      <c r="G620" s="37">
        <f>IF(A620="","",YEAR(A620))</f>
        <v/>
      </c>
    </row>
    <row r="621">
      <c r="A621" s="34" t="n"/>
      <c r="B621" s="35" t="n"/>
      <c r="C621" s="35" t="n"/>
      <c r="D621" s="36" t="n"/>
      <c r="E621" s="37">
        <f>IF(C621="","",IFERROR(INDEX(Budget!$B$6:$B$45,MATCH(C621,Budget!$A$6:$A$45,0)),"Unknown"))</f>
        <v/>
      </c>
      <c r="F621" s="37">
        <f>IF(A621="","",MONTH(A621))</f>
        <v/>
      </c>
      <c r="G621" s="37">
        <f>IF(A621="","",YEAR(A621))</f>
        <v/>
      </c>
    </row>
    <row r="622">
      <c r="A622" s="34" t="n"/>
      <c r="B622" s="35" t="n"/>
      <c r="C622" s="35" t="n"/>
      <c r="D622" s="36" t="n"/>
      <c r="E622" s="37">
        <f>IF(C622="","",IFERROR(INDEX(Budget!$B$6:$B$45,MATCH(C622,Budget!$A$6:$A$45,0)),"Unknown"))</f>
        <v/>
      </c>
      <c r="F622" s="37">
        <f>IF(A622="","",MONTH(A622))</f>
        <v/>
      </c>
      <c r="G622" s="37">
        <f>IF(A622="","",YEAR(A622))</f>
        <v/>
      </c>
    </row>
    <row r="623">
      <c r="A623" s="34" t="n"/>
      <c r="B623" s="35" t="n"/>
      <c r="C623" s="35" t="n"/>
      <c r="D623" s="36" t="n"/>
      <c r="E623" s="37">
        <f>IF(C623="","",IFERROR(INDEX(Budget!$B$6:$B$45,MATCH(C623,Budget!$A$6:$A$45,0)),"Unknown"))</f>
        <v/>
      </c>
      <c r="F623" s="37">
        <f>IF(A623="","",MONTH(A623))</f>
        <v/>
      </c>
      <c r="G623" s="37">
        <f>IF(A623="","",YEAR(A623))</f>
        <v/>
      </c>
    </row>
    <row r="624">
      <c r="A624" s="34" t="n"/>
      <c r="B624" s="35" t="n"/>
      <c r="C624" s="35" t="n"/>
      <c r="D624" s="36" t="n"/>
      <c r="E624" s="37">
        <f>IF(C624="","",IFERROR(INDEX(Budget!$B$6:$B$45,MATCH(C624,Budget!$A$6:$A$45,0)),"Unknown"))</f>
        <v/>
      </c>
      <c r="F624" s="37">
        <f>IF(A624="","",MONTH(A624))</f>
        <v/>
      </c>
      <c r="G624" s="37">
        <f>IF(A624="","",YEAR(A624))</f>
        <v/>
      </c>
    </row>
    <row r="625">
      <c r="A625" s="34" t="n"/>
      <c r="B625" s="35" t="n"/>
      <c r="C625" s="35" t="n"/>
      <c r="D625" s="36" t="n"/>
      <c r="E625" s="37">
        <f>IF(C625="","",IFERROR(INDEX(Budget!$B$6:$B$45,MATCH(C625,Budget!$A$6:$A$45,0)),"Unknown"))</f>
        <v/>
      </c>
      <c r="F625" s="37">
        <f>IF(A625="","",MONTH(A625))</f>
        <v/>
      </c>
      <c r="G625" s="37">
        <f>IF(A625="","",YEAR(A625))</f>
        <v/>
      </c>
    </row>
    <row r="626">
      <c r="A626" s="34" t="n"/>
      <c r="B626" s="35" t="n"/>
      <c r="C626" s="35" t="n"/>
      <c r="D626" s="36" t="n"/>
      <c r="E626" s="37">
        <f>IF(C626="","",IFERROR(INDEX(Budget!$B$6:$B$45,MATCH(C626,Budget!$A$6:$A$45,0)),"Unknown"))</f>
        <v/>
      </c>
      <c r="F626" s="37">
        <f>IF(A626="","",MONTH(A626))</f>
        <v/>
      </c>
      <c r="G626" s="37">
        <f>IF(A626="","",YEAR(A626))</f>
        <v/>
      </c>
    </row>
    <row r="627">
      <c r="A627" s="34" t="n"/>
      <c r="B627" s="35" t="n"/>
      <c r="C627" s="35" t="n"/>
      <c r="D627" s="36" t="n"/>
      <c r="E627" s="37">
        <f>IF(C627="","",IFERROR(INDEX(Budget!$B$6:$B$45,MATCH(C627,Budget!$A$6:$A$45,0)),"Unknown"))</f>
        <v/>
      </c>
      <c r="F627" s="37">
        <f>IF(A627="","",MONTH(A627))</f>
        <v/>
      </c>
      <c r="G627" s="37">
        <f>IF(A627="","",YEAR(A627))</f>
        <v/>
      </c>
    </row>
    <row r="628">
      <c r="A628" s="34" t="n"/>
      <c r="B628" s="35" t="n"/>
      <c r="C628" s="35" t="n"/>
      <c r="D628" s="36" t="n"/>
      <c r="E628" s="37">
        <f>IF(C628="","",IFERROR(INDEX(Budget!$B$6:$B$45,MATCH(C628,Budget!$A$6:$A$45,0)),"Unknown"))</f>
        <v/>
      </c>
      <c r="F628" s="37">
        <f>IF(A628="","",MONTH(A628))</f>
        <v/>
      </c>
      <c r="G628" s="37">
        <f>IF(A628="","",YEAR(A628))</f>
        <v/>
      </c>
    </row>
    <row r="629">
      <c r="A629" s="34" t="n"/>
      <c r="B629" s="35" t="n"/>
      <c r="C629" s="35" t="n"/>
      <c r="D629" s="36" t="n"/>
      <c r="E629" s="37">
        <f>IF(C629="","",IFERROR(INDEX(Budget!$B$6:$B$45,MATCH(C629,Budget!$A$6:$A$45,0)),"Unknown"))</f>
        <v/>
      </c>
      <c r="F629" s="37">
        <f>IF(A629="","",MONTH(A629))</f>
        <v/>
      </c>
      <c r="G629" s="37">
        <f>IF(A629="","",YEAR(A629))</f>
        <v/>
      </c>
    </row>
    <row r="630">
      <c r="A630" s="34" t="n"/>
      <c r="B630" s="35" t="n"/>
      <c r="C630" s="35" t="n"/>
      <c r="D630" s="36" t="n"/>
      <c r="E630" s="37">
        <f>IF(C630="","",IFERROR(INDEX(Budget!$B$6:$B$45,MATCH(C630,Budget!$A$6:$A$45,0)),"Unknown"))</f>
        <v/>
      </c>
      <c r="F630" s="37">
        <f>IF(A630="","",MONTH(A630))</f>
        <v/>
      </c>
      <c r="G630" s="37">
        <f>IF(A630="","",YEAR(A630))</f>
        <v/>
      </c>
    </row>
    <row r="631">
      <c r="A631" s="34" t="n"/>
      <c r="B631" s="35" t="n"/>
      <c r="C631" s="35" t="n"/>
      <c r="D631" s="36" t="n"/>
      <c r="E631" s="37">
        <f>IF(C631="","",IFERROR(INDEX(Budget!$B$6:$B$45,MATCH(C631,Budget!$A$6:$A$45,0)),"Unknown"))</f>
        <v/>
      </c>
      <c r="F631" s="37">
        <f>IF(A631="","",MONTH(A631))</f>
        <v/>
      </c>
      <c r="G631" s="37">
        <f>IF(A631="","",YEAR(A631))</f>
        <v/>
      </c>
    </row>
    <row r="632">
      <c r="A632" s="34" t="n"/>
      <c r="B632" s="35" t="n"/>
      <c r="C632" s="35" t="n"/>
      <c r="D632" s="36" t="n"/>
      <c r="E632" s="37">
        <f>IF(C632="","",IFERROR(INDEX(Budget!$B$6:$B$45,MATCH(C632,Budget!$A$6:$A$45,0)),"Unknown"))</f>
        <v/>
      </c>
      <c r="F632" s="37">
        <f>IF(A632="","",MONTH(A632))</f>
        <v/>
      </c>
      <c r="G632" s="37">
        <f>IF(A632="","",YEAR(A632))</f>
        <v/>
      </c>
    </row>
    <row r="633">
      <c r="A633" s="34" t="n"/>
      <c r="B633" s="35" t="n"/>
      <c r="C633" s="35" t="n"/>
      <c r="D633" s="36" t="n"/>
      <c r="E633" s="37">
        <f>IF(C633="","",IFERROR(INDEX(Budget!$B$6:$B$45,MATCH(C633,Budget!$A$6:$A$45,0)),"Unknown"))</f>
        <v/>
      </c>
      <c r="F633" s="37">
        <f>IF(A633="","",MONTH(A633))</f>
        <v/>
      </c>
      <c r="G633" s="37">
        <f>IF(A633="","",YEAR(A633))</f>
        <v/>
      </c>
    </row>
    <row r="634">
      <c r="A634" s="34" t="n"/>
      <c r="B634" s="35" t="n"/>
      <c r="C634" s="35" t="n"/>
      <c r="D634" s="36" t="n"/>
      <c r="E634" s="37">
        <f>IF(C634="","",IFERROR(INDEX(Budget!$B$6:$B$45,MATCH(C634,Budget!$A$6:$A$45,0)),"Unknown"))</f>
        <v/>
      </c>
      <c r="F634" s="37">
        <f>IF(A634="","",MONTH(A634))</f>
        <v/>
      </c>
      <c r="G634" s="37">
        <f>IF(A634="","",YEAR(A634))</f>
        <v/>
      </c>
    </row>
    <row r="635">
      <c r="A635" s="34" t="n"/>
      <c r="B635" s="35" t="n"/>
      <c r="C635" s="35" t="n"/>
      <c r="D635" s="36" t="n"/>
      <c r="E635" s="37">
        <f>IF(C635="","",IFERROR(INDEX(Budget!$B$6:$B$45,MATCH(C635,Budget!$A$6:$A$45,0)),"Unknown"))</f>
        <v/>
      </c>
      <c r="F635" s="37">
        <f>IF(A635="","",MONTH(A635))</f>
        <v/>
      </c>
      <c r="G635" s="37">
        <f>IF(A635="","",YEAR(A635))</f>
        <v/>
      </c>
    </row>
    <row r="636">
      <c r="A636" s="34" t="n"/>
      <c r="B636" s="35" t="n"/>
      <c r="C636" s="35" t="n"/>
      <c r="D636" s="36" t="n"/>
      <c r="E636" s="37">
        <f>IF(C636="","",IFERROR(INDEX(Budget!$B$6:$B$45,MATCH(C636,Budget!$A$6:$A$45,0)),"Unknown"))</f>
        <v/>
      </c>
      <c r="F636" s="37">
        <f>IF(A636="","",MONTH(A636))</f>
        <v/>
      </c>
      <c r="G636" s="37">
        <f>IF(A636="","",YEAR(A636))</f>
        <v/>
      </c>
    </row>
    <row r="637">
      <c r="A637" s="34" t="n"/>
      <c r="B637" s="35" t="n"/>
      <c r="C637" s="35" t="n"/>
      <c r="D637" s="36" t="n"/>
      <c r="E637" s="37">
        <f>IF(C637="","",IFERROR(INDEX(Budget!$B$6:$B$45,MATCH(C637,Budget!$A$6:$A$45,0)),"Unknown"))</f>
        <v/>
      </c>
      <c r="F637" s="37">
        <f>IF(A637="","",MONTH(A637))</f>
        <v/>
      </c>
      <c r="G637" s="37">
        <f>IF(A637="","",YEAR(A637))</f>
        <v/>
      </c>
    </row>
    <row r="638">
      <c r="A638" s="34" t="n"/>
      <c r="B638" s="35" t="n"/>
      <c r="C638" s="35" t="n"/>
      <c r="D638" s="36" t="n"/>
      <c r="E638" s="37">
        <f>IF(C638="","",IFERROR(INDEX(Budget!$B$6:$B$45,MATCH(C638,Budget!$A$6:$A$45,0)),"Unknown"))</f>
        <v/>
      </c>
      <c r="F638" s="37">
        <f>IF(A638="","",MONTH(A638))</f>
        <v/>
      </c>
      <c r="G638" s="37">
        <f>IF(A638="","",YEAR(A638))</f>
        <v/>
      </c>
    </row>
    <row r="639">
      <c r="A639" s="34" t="n"/>
      <c r="B639" s="35" t="n"/>
      <c r="C639" s="35" t="n"/>
      <c r="D639" s="36" t="n"/>
      <c r="E639" s="37">
        <f>IF(C639="","",IFERROR(INDEX(Budget!$B$6:$B$45,MATCH(C639,Budget!$A$6:$A$45,0)),"Unknown"))</f>
        <v/>
      </c>
      <c r="F639" s="37">
        <f>IF(A639="","",MONTH(A639))</f>
        <v/>
      </c>
      <c r="G639" s="37">
        <f>IF(A639="","",YEAR(A639))</f>
        <v/>
      </c>
    </row>
    <row r="640">
      <c r="A640" s="34" t="n"/>
      <c r="B640" s="35" t="n"/>
      <c r="C640" s="35" t="n"/>
      <c r="D640" s="36" t="n"/>
      <c r="E640" s="37">
        <f>IF(C640="","",IFERROR(INDEX(Budget!$B$6:$B$45,MATCH(C640,Budget!$A$6:$A$45,0)),"Unknown"))</f>
        <v/>
      </c>
      <c r="F640" s="37">
        <f>IF(A640="","",MONTH(A640))</f>
        <v/>
      </c>
      <c r="G640" s="37">
        <f>IF(A640="","",YEAR(A640))</f>
        <v/>
      </c>
    </row>
    <row r="641">
      <c r="A641" s="34" t="n"/>
      <c r="B641" s="35" t="n"/>
      <c r="C641" s="35" t="n"/>
      <c r="D641" s="36" t="n"/>
      <c r="E641" s="37">
        <f>IF(C641="","",IFERROR(INDEX(Budget!$B$6:$B$45,MATCH(C641,Budget!$A$6:$A$45,0)),"Unknown"))</f>
        <v/>
      </c>
      <c r="F641" s="37">
        <f>IF(A641="","",MONTH(A641))</f>
        <v/>
      </c>
      <c r="G641" s="37">
        <f>IF(A641="","",YEAR(A641))</f>
        <v/>
      </c>
    </row>
    <row r="642">
      <c r="A642" s="34" t="n"/>
      <c r="B642" s="35" t="n"/>
      <c r="C642" s="35" t="n"/>
      <c r="D642" s="36" t="n"/>
      <c r="E642" s="37">
        <f>IF(C642="","",IFERROR(INDEX(Budget!$B$6:$B$45,MATCH(C642,Budget!$A$6:$A$45,0)),"Unknown"))</f>
        <v/>
      </c>
      <c r="F642" s="37">
        <f>IF(A642="","",MONTH(A642))</f>
        <v/>
      </c>
      <c r="G642" s="37">
        <f>IF(A642="","",YEAR(A642))</f>
        <v/>
      </c>
    </row>
    <row r="643">
      <c r="A643" s="34" t="n"/>
      <c r="B643" s="35" t="n"/>
      <c r="C643" s="35" t="n"/>
      <c r="D643" s="36" t="n"/>
      <c r="E643" s="37">
        <f>IF(C643="","",IFERROR(INDEX(Budget!$B$6:$B$45,MATCH(C643,Budget!$A$6:$A$45,0)),"Unknown"))</f>
        <v/>
      </c>
      <c r="F643" s="37">
        <f>IF(A643="","",MONTH(A643))</f>
        <v/>
      </c>
      <c r="G643" s="37">
        <f>IF(A643="","",YEAR(A643))</f>
        <v/>
      </c>
    </row>
    <row r="644">
      <c r="A644" s="34" t="n"/>
      <c r="B644" s="35" t="n"/>
      <c r="C644" s="35" t="n"/>
      <c r="D644" s="36" t="n"/>
      <c r="E644" s="37">
        <f>IF(C644="","",IFERROR(INDEX(Budget!$B$6:$B$45,MATCH(C644,Budget!$A$6:$A$45,0)),"Unknown"))</f>
        <v/>
      </c>
      <c r="F644" s="37">
        <f>IF(A644="","",MONTH(A644))</f>
        <v/>
      </c>
      <c r="G644" s="37">
        <f>IF(A644="","",YEAR(A644))</f>
        <v/>
      </c>
    </row>
    <row r="645">
      <c r="A645" s="34" t="n"/>
      <c r="B645" s="35" t="n"/>
      <c r="C645" s="35" t="n"/>
      <c r="D645" s="36" t="n"/>
      <c r="E645" s="37">
        <f>IF(C645="","",IFERROR(INDEX(Budget!$B$6:$B$45,MATCH(C645,Budget!$A$6:$A$45,0)),"Unknown"))</f>
        <v/>
      </c>
      <c r="F645" s="37">
        <f>IF(A645="","",MONTH(A645))</f>
        <v/>
      </c>
      <c r="G645" s="37">
        <f>IF(A645="","",YEAR(A645))</f>
        <v/>
      </c>
    </row>
    <row r="646">
      <c r="A646" s="34" t="n"/>
      <c r="B646" s="35" t="n"/>
      <c r="C646" s="35" t="n"/>
      <c r="D646" s="36" t="n"/>
      <c r="E646" s="37">
        <f>IF(C646="","",IFERROR(INDEX(Budget!$B$6:$B$45,MATCH(C646,Budget!$A$6:$A$45,0)),"Unknown"))</f>
        <v/>
      </c>
      <c r="F646" s="37">
        <f>IF(A646="","",MONTH(A646))</f>
        <v/>
      </c>
      <c r="G646" s="37">
        <f>IF(A646="","",YEAR(A646))</f>
        <v/>
      </c>
    </row>
    <row r="647">
      <c r="A647" s="34" t="n"/>
      <c r="B647" s="35" t="n"/>
      <c r="C647" s="35" t="n"/>
      <c r="D647" s="36" t="n"/>
      <c r="E647" s="37">
        <f>IF(C647="","",IFERROR(INDEX(Budget!$B$6:$B$45,MATCH(C647,Budget!$A$6:$A$45,0)),"Unknown"))</f>
        <v/>
      </c>
      <c r="F647" s="37">
        <f>IF(A647="","",MONTH(A647))</f>
        <v/>
      </c>
      <c r="G647" s="37">
        <f>IF(A647="","",YEAR(A647))</f>
        <v/>
      </c>
    </row>
    <row r="648">
      <c r="A648" s="34" t="n"/>
      <c r="B648" s="35" t="n"/>
      <c r="C648" s="35" t="n"/>
      <c r="D648" s="36" t="n"/>
      <c r="E648" s="37">
        <f>IF(C648="","",IFERROR(INDEX(Budget!$B$6:$B$45,MATCH(C648,Budget!$A$6:$A$45,0)),"Unknown"))</f>
        <v/>
      </c>
      <c r="F648" s="37">
        <f>IF(A648="","",MONTH(A648))</f>
        <v/>
      </c>
      <c r="G648" s="37">
        <f>IF(A648="","",YEAR(A648))</f>
        <v/>
      </c>
    </row>
    <row r="649">
      <c r="A649" s="34" t="n"/>
      <c r="B649" s="35" t="n"/>
      <c r="C649" s="35" t="n"/>
      <c r="D649" s="36" t="n"/>
      <c r="E649" s="37">
        <f>IF(C649="","",IFERROR(INDEX(Budget!$B$6:$B$45,MATCH(C649,Budget!$A$6:$A$45,0)),"Unknown"))</f>
        <v/>
      </c>
      <c r="F649" s="37">
        <f>IF(A649="","",MONTH(A649))</f>
        <v/>
      </c>
      <c r="G649" s="37">
        <f>IF(A649="","",YEAR(A649))</f>
        <v/>
      </c>
    </row>
    <row r="650">
      <c r="A650" s="34" t="n"/>
      <c r="B650" s="35" t="n"/>
      <c r="C650" s="35" t="n"/>
      <c r="D650" s="36" t="n"/>
      <c r="E650" s="37">
        <f>IF(C650="","",IFERROR(INDEX(Budget!$B$6:$B$45,MATCH(C650,Budget!$A$6:$A$45,0)),"Unknown"))</f>
        <v/>
      </c>
      <c r="F650" s="37">
        <f>IF(A650="","",MONTH(A650))</f>
        <v/>
      </c>
      <c r="G650" s="37">
        <f>IF(A650="","",YEAR(A650))</f>
        <v/>
      </c>
    </row>
    <row r="651">
      <c r="A651" s="34" t="n"/>
      <c r="B651" s="35" t="n"/>
      <c r="C651" s="35" t="n"/>
      <c r="D651" s="36" t="n"/>
      <c r="E651" s="37">
        <f>IF(C651="","",IFERROR(INDEX(Budget!$B$6:$B$45,MATCH(C651,Budget!$A$6:$A$45,0)),"Unknown"))</f>
        <v/>
      </c>
      <c r="F651" s="37">
        <f>IF(A651="","",MONTH(A651))</f>
        <v/>
      </c>
      <c r="G651" s="37">
        <f>IF(A651="","",YEAR(A651))</f>
        <v/>
      </c>
    </row>
    <row r="652">
      <c r="A652" s="34" t="n"/>
      <c r="B652" s="35" t="n"/>
      <c r="C652" s="35" t="n"/>
      <c r="D652" s="36" t="n"/>
      <c r="E652" s="37">
        <f>IF(C652="","",IFERROR(INDEX(Budget!$B$6:$B$45,MATCH(C652,Budget!$A$6:$A$45,0)),"Unknown"))</f>
        <v/>
      </c>
      <c r="F652" s="37">
        <f>IF(A652="","",MONTH(A652))</f>
        <v/>
      </c>
      <c r="G652" s="37">
        <f>IF(A652="","",YEAR(A652))</f>
        <v/>
      </c>
    </row>
    <row r="653">
      <c r="A653" s="34" t="n"/>
      <c r="B653" s="35" t="n"/>
      <c r="C653" s="35" t="n"/>
      <c r="D653" s="36" t="n"/>
      <c r="E653" s="37">
        <f>IF(C653="","",IFERROR(INDEX(Budget!$B$6:$B$45,MATCH(C653,Budget!$A$6:$A$45,0)),"Unknown"))</f>
        <v/>
      </c>
      <c r="F653" s="37">
        <f>IF(A653="","",MONTH(A653))</f>
        <v/>
      </c>
      <c r="G653" s="37">
        <f>IF(A653="","",YEAR(A653))</f>
        <v/>
      </c>
    </row>
    <row r="654">
      <c r="A654" s="34" t="n"/>
      <c r="B654" s="35" t="n"/>
      <c r="C654" s="35" t="n"/>
      <c r="D654" s="36" t="n"/>
      <c r="E654" s="37">
        <f>IF(C654="","",IFERROR(INDEX(Budget!$B$6:$B$45,MATCH(C654,Budget!$A$6:$A$45,0)),"Unknown"))</f>
        <v/>
      </c>
      <c r="F654" s="37">
        <f>IF(A654="","",MONTH(A654))</f>
        <v/>
      </c>
      <c r="G654" s="37">
        <f>IF(A654="","",YEAR(A654))</f>
        <v/>
      </c>
    </row>
    <row r="655">
      <c r="A655" s="34" t="n"/>
      <c r="B655" s="35" t="n"/>
      <c r="C655" s="35" t="n"/>
      <c r="D655" s="36" t="n"/>
      <c r="E655" s="37">
        <f>IF(C655="","",IFERROR(INDEX(Budget!$B$6:$B$45,MATCH(C655,Budget!$A$6:$A$45,0)),"Unknown"))</f>
        <v/>
      </c>
      <c r="F655" s="37">
        <f>IF(A655="","",MONTH(A655))</f>
        <v/>
      </c>
      <c r="G655" s="37">
        <f>IF(A655="","",YEAR(A655))</f>
        <v/>
      </c>
    </row>
    <row r="656">
      <c r="A656" s="34" t="n"/>
      <c r="B656" s="35" t="n"/>
      <c r="C656" s="35" t="n"/>
      <c r="D656" s="36" t="n"/>
      <c r="E656" s="37">
        <f>IF(C656="","",IFERROR(INDEX(Budget!$B$6:$B$45,MATCH(C656,Budget!$A$6:$A$45,0)),"Unknown"))</f>
        <v/>
      </c>
      <c r="F656" s="37">
        <f>IF(A656="","",MONTH(A656))</f>
        <v/>
      </c>
      <c r="G656" s="37">
        <f>IF(A656="","",YEAR(A656))</f>
        <v/>
      </c>
    </row>
    <row r="657">
      <c r="A657" s="34" t="n"/>
      <c r="B657" s="35" t="n"/>
      <c r="C657" s="35" t="n"/>
      <c r="D657" s="36" t="n"/>
      <c r="E657" s="37">
        <f>IF(C657="","",IFERROR(INDEX(Budget!$B$6:$B$45,MATCH(C657,Budget!$A$6:$A$45,0)),"Unknown"))</f>
        <v/>
      </c>
      <c r="F657" s="37">
        <f>IF(A657="","",MONTH(A657))</f>
        <v/>
      </c>
      <c r="G657" s="37">
        <f>IF(A657="","",YEAR(A657))</f>
        <v/>
      </c>
    </row>
    <row r="658">
      <c r="A658" s="34" t="n"/>
      <c r="B658" s="35" t="n"/>
      <c r="C658" s="35" t="n"/>
      <c r="D658" s="36" t="n"/>
      <c r="E658" s="37">
        <f>IF(C658="","",IFERROR(INDEX(Budget!$B$6:$B$45,MATCH(C658,Budget!$A$6:$A$45,0)),"Unknown"))</f>
        <v/>
      </c>
      <c r="F658" s="37">
        <f>IF(A658="","",MONTH(A658))</f>
        <v/>
      </c>
      <c r="G658" s="37">
        <f>IF(A658="","",YEAR(A658))</f>
        <v/>
      </c>
    </row>
    <row r="659">
      <c r="A659" s="34" t="n"/>
      <c r="B659" s="35" t="n"/>
      <c r="C659" s="35" t="n"/>
      <c r="D659" s="36" t="n"/>
      <c r="E659" s="37">
        <f>IF(C659="","",IFERROR(INDEX(Budget!$B$6:$B$45,MATCH(C659,Budget!$A$6:$A$45,0)),"Unknown"))</f>
        <v/>
      </c>
      <c r="F659" s="37">
        <f>IF(A659="","",MONTH(A659))</f>
        <v/>
      </c>
      <c r="G659" s="37">
        <f>IF(A659="","",YEAR(A659))</f>
        <v/>
      </c>
    </row>
    <row r="660">
      <c r="A660" s="34" t="n"/>
      <c r="B660" s="35" t="n"/>
      <c r="C660" s="35" t="n"/>
      <c r="D660" s="36" t="n"/>
      <c r="E660" s="37">
        <f>IF(C660="","",IFERROR(INDEX(Budget!$B$6:$B$45,MATCH(C660,Budget!$A$6:$A$45,0)),"Unknown"))</f>
        <v/>
      </c>
      <c r="F660" s="37">
        <f>IF(A660="","",MONTH(A660))</f>
        <v/>
      </c>
      <c r="G660" s="37">
        <f>IF(A660="","",YEAR(A660))</f>
        <v/>
      </c>
    </row>
    <row r="661">
      <c r="A661" s="34" t="n"/>
      <c r="B661" s="35" t="n"/>
      <c r="C661" s="35" t="n"/>
      <c r="D661" s="36" t="n"/>
      <c r="E661" s="37">
        <f>IF(C661="","",IFERROR(INDEX(Budget!$B$6:$B$45,MATCH(C661,Budget!$A$6:$A$45,0)),"Unknown"))</f>
        <v/>
      </c>
      <c r="F661" s="37">
        <f>IF(A661="","",MONTH(A661))</f>
        <v/>
      </c>
      <c r="G661" s="37">
        <f>IF(A661="","",YEAR(A661))</f>
        <v/>
      </c>
    </row>
    <row r="662">
      <c r="A662" s="34" t="n"/>
      <c r="B662" s="35" t="n"/>
      <c r="C662" s="35" t="n"/>
      <c r="D662" s="36" t="n"/>
      <c r="E662" s="37">
        <f>IF(C662="","",IFERROR(INDEX(Budget!$B$6:$B$45,MATCH(C662,Budget!$A$6:$A$45,0)),"Unknown"))</f>
        <v/>
      </c>
      <c r="F662" s="37">
        <f>IF(A662="","",MONTH(A662))</f>
        <v/>
      </c>
      <c r="G662" s="37">
        <f>IF(A662="","",YEAR(A662))</f>
        <v/>
      </c>
    </row>
    <row r="663">
      <c r="A663" s="34" t="n"/>
      <c r="B663" s="35" t="n"/>
      <c r="C663" s="35" t="n"/>
      <c r="D663" s="36" t="n"/>
      <c r="E663" s="37">
        <f>IF(C663="","",IFERROR(INDEX(Budget!$B$6:$B$45,MATCH(C663,Budget!$A$6:$A$45,0)),"Unknown"))</f>
        <v/>
      </c>
      <c r="F663" s="37">
        <f>IF(A663="","",MONTH(A663))</f>
        <v/>
      </c>
      <c r="G663" s="37">
        <f>IF(A663="","",YEAR(A663))</f>
        <v/>
      </c>
    </row>
    <row r="664">
      <c r="A664" s="34" t="n"/>
      <c r="B664" s="35" t="n"/>
      <c r="C664" s="35" t="n"/>
      <c r="D664" s="36" t="n"/>
      <c r="E664" s="37">
        <f>IF(C664="","",IFERROR(INDEX(Budget!$B$6:$B$45,MATCH(C664,Budget!$A$6:$A$45,0)),"Unknown"))</f>
        <v/>
      </c>
      <c r="F664" s="37">
        <f>IF(A664="","",MONTH(A664))</f>
        <v/>
      </c>
      <c r="G664" s="37">
        <f>IF(A664="","",YEAR(A664))</f>
        <v/>
      </c>
    </row>
    <row r="665">
      <c r="A665" s="34" t="n"/>
      <c r="B665" s="35" t="n"/>
      <c r="C665" s="35" t="n"/>
      <c r="D665" s="36" t="n"/>
      <c r="E665" s="37">
        <f>IF(C665="","",IFERROR(INDEX(Budget!$B$6:$B$45,MATCH(C665,Budget!$A$6:$A$45,0)),"Unknown"))</f>
        <v/>
      </c>
      <c r="F665" s="37">
        <f>IF(A665="","",MONTH(A665))</f>
        <v/>
      </c>
      <c r="G665" s="37">
        <f>IF(A665="","",YEAR(A665))</f>
        <v/>
      </c>
    </row>
    <row r="666">
      <c r="A666" s="34" t="n"/>
      <c r="B666" s="35" t="n"/>
      <c r="C666" s="35" t="n"/>
      <c r="D666" s="36" t="n"/>
      <c r="E666" s="37">
        <f>IF(C666="","",IFERROR(INDEX(Budget!$B$6:$B$45,MATCH(C666,Budget!$A$6:$A$45,0)),"Unknown"))</f>
        <v/>
      </c>
      <c r="F666" s="37">
        <f>IF(A666="","",MONTH(A666))</f>
        <v/>
      </c>
      <c r="G666" s="37">
        <f>IF(A666="","",YEAR(A666))</f>
        <v/>
      </c>
    </row>
    <row r="667">
      <c r="A667" s="34" t="n"/>
      <c r="B667" s="35" t="n"/>
      <c r="C667" s="35" t="n"/>
      <c r="D667" s="36" t="n"/>
      <c r="E667" s="37">
        <f>IF(C667="","",IFERROR(INDEX(Budget!$B$6:$B$45,MATCH(C667,Budget!$A$6:$A$45,0)),"Unknown"))</f>
        <v/>
      </c>
      <c r="F667" s="37">
        <f>IF(A667="","",MONTH(A667))</f>
        <v/>
      </c>
      <c r="G667" s="37">
        <f>IF(A667="","",YEAR(A667))</f>
        <v/>
      </c>
    </row>
    <row r="668">
      <c r="A668" s="34" t="n"/>
      <c r="B668" s="35" t="n"/>
      <c r="C668" s="35" t="n"/>
      <c r="D668" s="36" t="n"/>
      <c r="E668" s="37">
        <f>IF(C668="","",IFERROR(INDEX(Budget!$B$6:$B$45,MATCH(C668,Budget!$A$6:$A$45,0)),"Unknown"))</f>
        <v/>
      </c>
      <c r="F668" s="37">
        <f>IF(A668="","",MONTH(A668))</f>
        <v/>
      </c>
      <c r="G668" s="37">
        <f>IF(A668="","",YEAR(A668))</f>
        <v/>
      </c>
    </row>
    <row r="669">
      <c r="A669" s="34" t="n"/>
      <c r="B669" s="35" t="n"/>
      <c r="C669" s="35" t="n"/>
      <c r="D669" s="36" t="n"/>
      <c r="E669" s="37">
        <f>IF(C669="","",IFERROR(INDEX(Budget!$B$6:$B$45,MATCH(C669,Budget!$A$6:$A$45,0)),"Unknown"))</f>
        <v/>
      </c>
      <c r="F669" s="37">
        <f>IF(A669="","",MONTH(A669))</f>
        <v/>
      </c>
      <c r="G669" s="37">
        <f>IF(A669="","",YEAR(A669))</f>
        <v/>
      </c>
    </row>
    <row r="670">
      <c r="A670" s="34" t="n"/>
      <c r="B670" s="35" t="n"/>
      <c r="C670" s="35" t="n"/>
      <c r="D670" s="36" t="n"/>
      <c r="E670" s="37">
        <f>IF(C670="","",IFERROR(INDEX(Budget!$B$6:$B$45,MATCH(C670,Budget!$A$6:$A$45,0)),"Unknown"))</f>
        <v/>
      </c>
      <c r="F670" s="37">
        <f>IF(A670="","",MONTH(A670))</f>
        <v/>
      </c>
      <c r="G670" s="37">
        <f>IF(A670="","",YEAR(A670))</f>
        <v/>
      </c>
    </row>
    <row r="671">
      <c r="A671" s="34" t="n"/>
      <c r="B671" s="35" t="n"/>
      <c r="C671" s="35" t="n"/>
      <c r="D671" s="36" t="n"/>
      <c r="E671" s="37">
        <f>IF(C671="","",IFERROR(INDEX(Budget!$B$6:$B$45,MATCH(C671,Budget!$A$6:$A$45,0)),"Unknown"))</f>
        <v/>
      </c>
      <c r="F671" s="37">
        <f>IF(A671="","",MONTH(A671))</f>
        <v/>
      </c>
      <c r="G671" s="37">
        <f>IF(A671="","",YEAR(A671))</f>
        <v/>
      </c>
    </row>
    <row r="672">
      <c r="A672" s="34" t="n"/>
      <c r="B672" s="35" t="n"/>
      <c r="C672" s="35" t="n"/>
      <c r="D672" s="36" t="n"/>
      <c r="E672" s="37">
        <f>IF(C672="","",IFERROR(INDEX(Budget!$B$6:$B$45,MATCH(C672,Budget!$A$6:$A$45,0)),"Unknown"))</f>
        <v/>
      </c>
      <c r="F672" s="37">
        <f>IF(A672="","",MONTH(A672))</f>
        <v/>
      </c>
      <c r="G672" s="37">
        <f>IF(A672="","",YEAR(A672))</f>
        <v/>
      </c>
    </row>
    <row r="673">
      <c r="A673" s="34" t="n"/>
      <c r="B673" s="35" t="n"/>
      <c r="C673" s="35" t="n"/>
      <c r="D673" s="36" t="n"/>
      <c r="E673" s="37">
        <f>IF(C673="","",IFERROR(INDEX(Budget!$B$6:$B$45,MATCH(C673,Budget!$A$6:$A$45,0)),"Unknown"))</f>
        <v/>
      </c>
      <c r="F673" s="37">
        <f>IF(A673="","",MONTH(A673))</f>
        <v/>
      </c>
      <c r="G673" s="37">
        <f>IF(A673="","",YEAR(A673))</f>
        <v/>
      </c>
    </row>
    <row r="674">
      <c r="A674" s="34" t="n"/>
      <c r="B674" s="35" t="n"/>
      <c r="C674" s="35" t="n"/>
      <c r="D674" s="36" t="n"/>
      <c r="E674" s="37">
        <f>IF(C674="","",IFERROR(INDEX(Budget!$B$6:$B$45,MATCH(C674,Budget!$A$6:$A$45,0)),"Unknown"))</f>
        <v/>
      </c>
      <c r="F674" s="37">
        <f>IF(A674="","",MONTH(A674))</f>
        <v/>
      </c>
      <c r="G674" s="37">
        <f>IF(A674="","",YEAR(A674))</f>
        <v/>
      </c>
    </row>
    <row r="675">
      <c r="A675" s="34" t="n"/>
      <c r="B675" s="35" t="n"/>
      <c r="C675" s="35" t="n"/>
      <c r="D675" s="36" t="n"/>
      <c r="E675" s="37">
        <f>IF(C675="","",IFERROR(INDEX(Budget!$B$6:$B$45,MATCH(C675,Budget!$A$6:$A$45,0)),"Unknown"))</f>
        <v/>
      </c>
      <c r="F675" s="37">
        <f>IF(A675="","",MONTH(A675))</f>
        <v/>
      </c>
      <c r="G675" s="37">
        <f>IF(A675="","",YEAR(A675))</f>
        <v/>
      </c>
    </row>
    <row r="676">
      <c r="A676" s="34" t="n"/>
      <c r="B676" s="35" t="n"/>
      <c r="C676" s="35" t="n"/>
      <c r="D676" s="36" t="n"/>
      <c r="E676" s="37">
        <f>IF(C676="","",IFERROR(INDEX(Budget!$B$6:$B$45,MATCH(C676,Budget!$A$6:$A$45,0)),"Unknown"))</f>
        <v/>
      </c>
      <c r="F676" s="37">
        <f>IF(A676="","",MONTH(A676))</f>
        <v/>
      </c>
      <c r="G676" s="37">
        <f>IF(A676="","",YEAR(A676))</f>
        <v/>
      </c>
    </row>
    <row r="677">
      <c r="A677" s="34" t="n"/>
      <c r="B677" s="35" t="n"/>
      <c r="C677" s="35" t="n"/>
      <c r="D677" s="36" t="n"/>
      <c r="E677" s="37">
        <f>IF(C677="","",IFERROR(INDEX(Budget!$B$6:$B$45,MATCH(C677,Budget!$A$6:$A$45,0)),"Unknown"))</f>
        <v/>
      </c>
      <c r="F677" s="37">
        <f>IF(A677="","",MONTH(A677))</f>
        <v/>
      </c>
      <c r="G677" s="37">
        <f>IF(A677="","",YEAR(A677))</f>
        <v/>
      </c>
    </row>
    <row r="678">
      <c r="A678" s="34" t="n"/>
      <c r="B678" s="35" t="n"/>
      <c r="C678" s="35" t="n"/>
      <c r="D678" s="36" t="n"/>
      <c r="E678" s="37">
        <f>IF(C678="","",IFERROR(INDEX(Budget!$B$6:$B$45,MATCH(C678,Budget!$A$6:$A$45,0)),"Unknown"))</f>
        <v/>
      </c>
      <c r="F678" s="37">
        <f>IF(A678="","",MONTH(A678))</f>
        <v/>
      </c>
      <c r="G678" s="37">
        <f>IF(A678="","",YEAR(A678))</f>
        <v/>
      </c>
    </row>
    <row r="679">
      <c r="A679" s="34" t="n"/>
      <c r="B679" s="35" t="n"/>
      <c r="C679" s="35" t="n"/>
      <c r="D679" s="36" t="n"/>
      <c r="E679" s="37">
        <f>IF(C679="","",IFERROR(INDEX(Budget!$B$6:$B$45,MATCH(C679,Budget!$A$6:$A$45,0)),"Unknown"))</f>
        <v/>
      </c>
      <c r="F679" s="37">
        <f>IF(A679="","",MONTH(A679))</f>
        <v/>
      </c>
      <c r="G679" s="37">
        <f>IF(A679="","",YEAR(A679))</f>
        <v/>
      </c>
    </row>
    <row r="680">
      <c r="A680" s="34" t="n"/>
      <c r="B680" s="35" t="n"/>
      <c r="C680" s="35" t="n"/>
      <c r="D680" s="36" t="n"/>
      <c r="E680" s="37">
        <f>IF(C680="","",IFERROR(INDEX(Budget!$B$6:$B$45,MATCH(C680,Budget!$A$6:$A$45,0)),"Unknown"))</f>
        <v/>
      </c>
      <c r="F680" s="37">
        <f>IF(A680="","",MONTH(A680))</f>
        <v/>
      </c>
      <c r="G680" s="37">
        <f>IF(A680="","",YEAR(A680))</f>
        <v/>
      </c>
    </row>
    <row r="681">
      <c r="A681" s="34" t="n"/>
      <c r="B681" s="35" t="n"/>
      <c r="C681" s="35" t="n"/>
      <c r="D681" s="36" t="n"/>
      <c r="E681" s="37">
        <f>IF(C681="","",IFERROR(INDEX(Budget!$B$6:$B$45,MATCH(C681,Budget!$A$6:$A$45,0)),"Unknown"))</f>
        <v/>
      </c>
      <c r="F681" s="37">
        <f>IF(A681="","",MONTH(A681))</f>
        <v/>
      </c>
      <c r="G681" s="37">
        <f>IF(A681="","",YEAR(A681))</f>
        <v/>
      </c>
    </row>
    <row r="682">
      <c r="A682" s="34" t="n"/>
      <c r="B682" s="35" t="n"/>
      <c r="C682" s="35" t="n"/>
      <c r="D682" s="36" t="n"/>
      <c r="E682" s="37">
        <f>IF(C682="","",IFERROR(INDEX(Budget!$B$6:$B$45,MATCH(C682,Budget!$A$6:$A$45,0)),"Unknown"))</f>
        <v/>
      </c>
      <c r="F682" s="37">
        <f>IF(A682="","",MONTH(A682))</f>
        <v/>
      </c>
      <c r="G682" s="37">
        <f>IF(A682="","",YEAR(A682))</f>
        <v/>
      </c>
    </row>
    <row r="683">
      <c r="A683" s="34" t="n"/>
      <c r="B683" s="35" t="n"/>
      <c r="C683" s="35" t="n"/>
      <c r="D683" s="36" t="n"/>
      <c r="E683" s="37">
        <f>IF(C683="","",IFERROR(INDEX(Budget!$B$6:$B$45,MATCH(C683,Budget!$A$6:$A$45,0)),"Unknown"))</f>
        <v/>
      </c>
      <c r="F683" s="37">
        <f>IF(A683="","",MONTH(A683))</f>
        <v/>
      </c>
      <c r="G683" s="37">
        <f>IF(A683="","",YEAR(A683))</f>
        <v/>
      </c>
    </row>
    <row r="684">
      <c r="A684" s="34" t="n"/>
      <c r="B684" s="35" t="n"/>
      <c r="C684" s="35" t="n"/>
      <c r="D684" s="36" t="n"/>
      <c r="E684" s="37">
        <f>IF(C684="","",IFERROR(INDEX(Budget!$B$6:$B$45,MATCH(C684,Budget!$A$6:$A$45,0)),"Unknown"))</f>
        <v/>
      </c>
      <c r="F684" s="37">
        <f>IF(A684="","",MONTH(A684))</f>
        <v/>
      </c>
      <c r="G684" s="37">
        <f>IF(A684="","",YEAR(A684))</f>
        <v/>
      </c>
    </row>
    <row r="685">
      <c r="A685" s="34" t="n"/>
      <c r="B685" s="35" t="n"/>
      <c r="C685" s="35" t="n"/>
      <c r="D685" s="36" t="n"/>
      <c r="E685" s="37">
        <f>IF(C685="","",IFERROR(INDEX(Budget!$B$6:$B$45,MATCH(C685,Budget!$A$6:$A$45,0)),"Unknown"))</f>
        <v/>
      </c>
      <c r="F685" s="37">
        <f>IF(A685="","",MONTH(A685))</f>
        <v/>
      </c>
      <c r="G685" s="37">
        <f>IF(A685="","",YEAR(A685))</f>
        <v/>
      </c>
    </row>
    <row r="686">
      <c r="A686" s="34" t="n"/>
      <c r="B686" s="35" t="n"/>
      <c r="C686" s="35" t="n"/>
      <c r="D686" s="36" t="n"/>
      <c r="E686" s="37">
        <f>IF(C686="","",IFERROR(INDEX(Budget!$B$6:$B$45,MATCH(C686,Budget!$A$6:$A$45,0)),"Unknown"))</f>
        <v/>
      </c>
      <c r="F686" s="37">
        <f>IF(A686="","",MONTH(A686))</f>
        <v/>
      </c>
      <c r="G686" s="37">
        <f>IF(A686="","",YEAR(A686))</f>
        <v/>
      </c>
    </row>
    <row r="687">
      <c r="A687" s="34" t="n"/>
      <c r="B687" s="35" t="n"/>
      <c r="C687" s="35" t="n"/>
      <c r="D687" s="36" t="n"/>
      <c r="E687" s="37">
        <f>IF(C687="","",IFERROR(INDEX(Budget!$B$6:$B$45,MATCH(C687,Budget!$A$6:$A$45,0)),"Unknown"))</f>
        <v/>
      </c>
      <c r="F687" s="37">
        <f>IF(A687="","",MONTH(A687))</f>
        <v/>
      </c>
      <c r="G687" s="37">
        <f>IF(A687="","",YEAR(A687))</f>
        <v/>
      </c>
    </row>
    <row r="688">
      <c r="A688" s="34" t="n"/>
      <c r="B688" s="35" t="n"/>
      <c r="C688" s="35" t="n"/>
      <c r="D688" s="36" t="n"/>
      <c r="E688" s="37">
        <f>IF(C688="","",IFERROR(INDEX(Budget!$B$6:$B$45,MATCH(C688,Budget!$A$6:$A$45,0)),"Unknown"))</f>
        <v/>
      </c>
      <c r="F688" s="37">
        <f>IF(A688="","",MONTH(A688))</f>
        <v/>
      </c>
      <c r="G688" s="37">
        <f>IF(A688="","",YEAR(A688))</f>
        <v/>
      </c>
    </row>
    <row r="689">
      <c r="A689" s="34" t="n"/>
      <c r="B689" s="35" t="n"/>
      <c r="C689" s="35" t="n"/>
      <c r="D689" s="36" t="n"/>
      <c r="E689" s="37">
        <f>IF(C689="","",IFERROR(INDEX(Budget!$B$6:$B$45,MATCH(C689,Budget!$A$6:$A$45,0)),"Unknown"))</f>
        <v/>
      </c>
      <c r="F689" s="37">
        <f>IF(A689="","",MONTH(A689))</f>
        <v/>
      </c>
      <c r="G689" s="37">
        <f>IF(A689="","",YEAR(A689))</f>
        <v/>
      </c>
    </row>
    <row r="690">
      <c r="A690" s="34" t="n"/>
      <c r="B690" s="35" t="n"/>
      <c r="C690" s="35" t="n"/>
      <c r="D690" s="36" t="n"/>
      <c r="E690" s="37">
        <f>IF(C690="","",IFERROR(INDEX(Budget!$B$6:$B$45,MATCH(C690,Budget!$A$6:$A$45,0)),"Unknown"))</f>
        <v/>
      </c>
      <c r="F690" s="37">
        <f>IF(A690="","",MONTH(A690))</f>
        <v/>
      </c>
      <c r="G690" s="37">
        <f>IF(A690="","",YEAR(A690))</f>
        <v/>
      </c>
    </row>
    <row r="691">
      <c r="A691" s="34" t="n"/>
      <c r="B691" s="35" t="n"/>
      <c r="C691" s="35" t="n"/>
      <c r="D691" s="36" t="n"/>
      <c r="E691" s="37">
        <f>IF(C691="","",IFERROR(INDEX(Budget!$B$6:$B$45,MATCH(C691,Budget!$A$6:$A$45,0)),"Unknown"))</f>
        <v/>
      </c>
      <c r="F691" s="37">
        <f>IF(A691="","",MONTH(A691))</f>
        <v/>
      </c>
      <c r="G691" s="37">
        <f>IF(A691="","",YEAR(A691))</f>
        <v/>
      </c>
    </row>
    <row r="692">
      <c r="A692" s="34" t="n"/>
      <c r="B692" s="35" t="n"/>
      <c r="C692" s="35" t="n"/>
      <c r="D692" s="36" t="n"/>
      <c r="E692" s="37">
        <f>IF(C692="","",IFERROR(INDEX(Budget!$B$6:$B$45,MATCH(C692,Budget!$A$6:$A$45,0)),"Unknown"))</f>
        <v/>
      </c>
      <c r="F692" s="37">
        <f>IF(A692="","",MONTH(A692))</f>
        <v/>
      </c>
      <c r="G692" s="37">
        <f>IF(A692="","",YEAR(A692))</f>
        <v/>
      </c>
    </row>
    <row r="693">
      <c r="A693" s="34" t="n"/>
      <c r="B693" s="35" t="n"/>
      <c r="C693" s="35" t="n"/>
      <c r="D693" s="36" t="n"/>
      <c r="E693" s="37">
        <f>IF(C693="","",IFERROR(INDEX(Budget!$B$6:$B$45,MATCH(C693,Budget!$A$6:$A$45,0)),"Unknown"))</f>
        <v/>
      </c>
      <c r="F693" s="37">
        <f>IF(A693="","",MONTH(A693))</f>
        <v/>
      </c>
      <c r="G693" s="37">
        <f>IF(A693="","",YEAR(A693))</f>
        <v/>
      </c>
    </row>
    <row r="694">
      <c r="A694" s="34" t="n"/>
      <c r="B694" s="35" t="n"/>
      <c r="C694" s="35" t="n"/>
      <c r="D694" s="36" t="n"/>
      <c r="E694" s="37">
        <f>IF(C694="","",IFERROR(INDEX(Budget!$B$6:$B$45,MATCH(C694,Budget!$A$6:$A$45,0)),"Unknown"))</f>
        <v/>
      </c>
      <c r="F694" s="37">
        <f>IF(A694="","",MONTH(A694))</f>
        <v/>
      </c>
      <c r="G694" s="37">
        <f>IF(A694="","",YEAR(A694))</f>
        <v/>
      </c>
    </row>
    <row r="695">
      <c r="A695" s="34" t="n"/>
      <c r="B695" s="35" t="n"/>
      <c r="C695" s="35" t="n"/>
      <c r="D695" s="36" t="n"/>
      <c r="E695" s="37">
        <f>IF(C695="","",IFERROR(INDEX(Budget!$B$6:$B$45,MATCH(C695,Budget!$A$6:$A$45,0)),"Unknown"))</f>
        <v/>
      </c>
      <c r="F695" s="37">
        <f>IF(A695="","",MONTH(A695))</f>
        <v/>
      </c>
      <c r="G695" s="37">
        <f>IF(A695="","",YEAR(A695))</f>
        <v/>
      </c>
    </row>
    <row r="696">
      <c r="A696" s="34" t="n"/>
      <c r="B696" s="35" t="n"/>
      <c r="C696" s="35" t="n"/>
      <c r="D696" s="36" t="n"/>
      <c r="E696" s="37">
        <f>IF(C696="","",IFERROR(INDEX(Budget!$B$6:$B$45,MATCH(C696,Budget!$A$6:$A$45,0)),"Unknown"))</f>
        <v/>
      </c>
      <c r="F696" s="37">
        <f>IF(A696="","",MONTH(A696))</f>
        <v/>
      </c>
      <c r="G696" s="37">
        <f>IF(A696="","",YEAR(A696))</f>
        <v/>
      </c>
    </row>
    <row r="697">
      <c r="A697" s="34" t="n"/>
      <c r="B697" s="35" t="n"/>
      <c r="C697" s="35" t="n"/>
      <c r="D697" s="36" t="n"/>
      <c r="E697" s="37">
        <f>IF(C697="","",IFERROR(INDEX(Budget!$B$6:$B$45,MATCH(C697,Budget!$A$6:$A$45,0)),"Unknown"))</f>
        <v/>
      </c>
      <c r="F697" s="37">
        <f>IF(A697="","",MONTH(A697))</f>
        <v/>
      </c>
      <c r="G697" s="37">
        <f>IF(A697="","",YEAR(A697))</f>
        <v/>
      </c>
    </row>
    <row r="698">
      <c r="A698" s="34" t="n"/>
      <c r="B698" s="35" t="n"/>
      <c r="C698" s="35" t="n"/>
      <c r="D698" s="36" t="n"/>
      <c r="E698" s="37">
        <f>IF(C698="","",IFERROR(INDEX(Budget!$B$6:$B$45,MATCH(C698,Budget!$A$6:$A$45,0)),"Unknown"))</f>
        <v/>
      </c>
      <c r="F698" s="37">
        <f>IF(A698="","",MONTH(A698))</f>
        <v/>
      </c>
      <c r="G698" s="37">
        <f>IF(A698="","",YEAR(A698))</f>
        <v/>
      </c>
    </row>
    <row r="699">
      <c r="A699" s="34" t="n"/>
      <c r="B699" s="35" t="n"/>
      <c r="C699" s="35" t="n"/>
      <c r="D699" s="36" t="n"/>
      <c r="E699" s="37">
        <f>IF(C699="","",IFERROR(INDEX(Budget!$B$6:$B$45,MATCH(C699,Budget!$A$6:$A$45,0)),"Unknown"))</f>
        <v/>
      </c>
      <c r="F699" s="37">
        <f>IF(A699="","",MONTH(A699))</f>
        <v/>
      </c>
      <c r="G699" s="37">
        <f>IF(A699="","",YEAR(A699))</f>
        <v/>
      </c>
    </row>
    <row r="700">
      <c r="A700" s="34" t="n"/>
      <c r="B700" s="35" t="n"/>
      <c r="C700" s="35" t="n"/>
      <c r="D700" s="36" t="n"/>
      <c r="E700" s="37">
        <f>IF(C700="","",IFERROR(INDEX(Budget!$B$6:$B$45,MATCH(C700,Budget!$A$6:$A$45,0)),"Unknown"))</f>
        <v/>
      </c>
      <c r="F700" s="37">
        <f>IF(A700="","",MONTH(A700))</f>
        <v/>
      </c>
      <c r="G700" s="37">
        <f>IF(A700="","",YEAR(A700))</f>
        <v/>
      </c>
    </row>
    <row r="701">
      <c r="A701" s="34" t="n"/>
      <c r="B701" s="35" t="n"/>
      <c r="C701" s="35" t="n"/>
      <c r="D701" s="36" t="n"/>
      <c r="E701" s="37">
        <f>IF(C701="","",IFERROR(INDEX(Budget!$B$6:$B$45,MATCH(C701,Budget!$A$6:$A$45,0)),"Unknown"))</f>
        <v/>
      </c>
      <c r="F701" s="37">
        <f>IF(A701="","",MONTH(A701))</f>
        <v/>
      </c>
      <c r="G701" s="37">
        <f>IF(A701="","",YEAR(A701))</f>
        <v/>
      </c>
    </row>
    <row r="702">
      <c r="A702" s="34" t="n"/>
      <c r="B702" s="35" t="n"/>
      <c r="C702" s="35" t="n"/>
      <c r="D702" s="36" t="n"/>
      <c r="E702" s="37">
        <f>IF(C702="","",IFERROR(INDEX(Budget!$B$6:$B$45,MATCH(C702,Budget!$A$6:$A$45,0)),"Unknown"))</f>
        <v/>
      </c>
      <c r="F702" s="37">
        <f>IF(A702="","",MONTH(A702))</f>
        <v/>
      </c>
      <c r="G702" s="37">
        <f>IF(A702="","",YEAR(A702))</f>
        <v/>
      </c>
    </row>
    <row r="703">
      <c r="A703" s="34" t="n"/>
      <c r="B703" s="35" t="n"/>
      <c r="C703" s="35" t="n"/>
      <c r="D703" s="36" t="n"/>
      <c r="E703" s="37">
        <f>IF(C703="","",IFERROR(INDEX(Budget!$B$6:$B$45,MATCH(C703,Budget!$A$6:$A$45,0)),"Unknown"))</f>
        <v/>
      </c>
      <c r="F703" s="37">
        <f>IF(A703="","",MONTH(A703))</f>
        <v/>
      </c>
      <c r="G703" s="37">
        <f>IF(A703="","",YEAR(A703))</f>
        <v/>
      </c>
    </row>
    <row r="704">
      <c r="A704" s="34" t="n"/>
      <c r="B704" s="35" t="n"/>
      <c r="C704" s="35" t="n"/>
      <c r="D704" s="36" t="n"/>
      <c r="E704" s="37">
        <f>IF(C704="","",IFERROR(INDEX(Budget!$B$6:$B$45,MATCH(C704,Budget!$A$6:$A$45,0)),"Unknown"))</f>
        <v/>
      </c>
      <c r="F704" s="37">
        <f>IF(A704="","",MONTH(A704))</f>
        <v/>
      </c>
      <c r="G704" s="37">
        <f>IF(A704="","",YEAR(A704))</f>
        <v/>
      </c>
    </row>
    <row r="705">
      <c r="A705" s="34" t="n"/>
      <c r="B705" s="35" t="n"/>
      <c r="C705" s="35" t="n"/>
      <c r="D705" s="36" t="n"/>
      <c r="E705" s="37">
        <f>IF(C705="","",IFERROR(INDEX(Budget!$B$6:$B$45,MATCH(C705,Budget!$A$6:$A$45,0)),"Unknown"))</f>
        <v/>
      </c>
      <c r="F705" s="37">
        <f>IF(A705="","",MONTH(A705))</f>
        <v/>
      </c>
      <c r="G705" s="37">
        <f>IF(A705="","",YEAR(A705))</f>
        <v/>
      </c>
    </row>
    <row r="706">
      <c r="A706" s="34" t="n"/>
      <c r="B706" s="35" t="n"/>
      <c r="C706" s="35" t="n"/>
      <c r="D706" s="36" t="n"/>
      <c r="E706" s="37">
        <f>IF(C706="","",IFERROR(INDEX(Budget!$B$6:$B$45,MATCH(C706,Budget!$A$6:$A$45,0)),"Unknown"))</f>
        <v/>
      </c>
      <c r="F706" s="37">
        <f>IF(A706="","",MONTH(A706))</f>
        <v/>
      </c>
      <c r="G706" s="37">
        <f>IF(A706="","",YEAR(A706))</f>
        <v/>
      </c>
    </row>
    <row r="707">
      <c r="A707" s="34" t="n"/>
      <c r="B707" s="35" t="n"/>
      <c r="C707" s="35" t="n"/>
      <c r="D707" s="36" t="n"/>
      <c r="E707" s="37">
        <f>IF(C707="","",IFERROR(INDEX(Budget!$B$6:$B$45,MATCH(C707,Budget!$A$6:$A$45,0)),"Unknown"))</f>
        <v/>
      </c>
      <c r="F707" s="37">
        <f>IF(A707="","",MONTH(A707))</f>
        <v/>
      </c>
      <c r="G707" s="37">
        <f>IF(A707="","",YEAR(A707))</f>
        <v/>
      </c>
    </row>
    <row r="708">
      <c r="A708" s="34" t="n"/>
      <c r="B708" s="35" t="n"/>
      <c r="C708" s="35" t="n"/>
      <c r="D708" s="36" t="n"/>
      <c r="E708" s="37">
        <f>IF(C708="","",IFERROR(INDEX(Budget!$B$6:$B$45,MATCH(C708,Budget!$A$6:$A$45,0)),"Unknown"))</f>
        <v/>
      </c>
      <c r="F708" s="37">
        <f>IF(A708="","",MONTH(A708))</f>
        <v/>
      </c>
      <c r="G708" s="37">
        <f>IF(A708="","",YEAR(A708))</f>
        <v/>
      </c>
    </row>
    <row r="709">
      <c r="A709" s="34" t="n"/>
      <c r="B709" s="35" t="n"/>
      <c r="C709" s="35" t="n"/>
      <c r="D709" s="36" t="n"/>
      <c r="E709" s="37">
        <f>IF(C709="","",IFERROR(INDEX(Budget!$B$6:$B$45,MATCH(C709,Budget!$A$6:$A$45,0)),"Unknown"))</f>
        <v/>
      </c>
      <c r="F709" s="37">
        <f>IF(A709="","",MONTH(A709))</f>
        <v/>
      </c>
      <c r="G709" s="37">
        <f>IF(A709="","",YEAR(A709))</f>
        <v/>
      </c>
    </row>
    <row r="710">
      <c r="A710" s="34" t="n"/>
      <c r="B710" s="35" t="n"/>
      <c r="C710" s="35" t="n"/>
      <c r="D710" s="36" t="n"/>
      <c r="E710" s="37">
        <f>IF(C710="","",IFERROR(INDEX(Budget!$B$6:$B$45,MATCH(C710,Budget!$A$6:$A$45,0)),"Unknown"))</f>
        <v/>
      </c>
      <c r="F710" s="37">
        <f>IF(A710="","",MONTH(A710))</f>
        <v/>
      </c>
      <c r="G710" s="37">
        <f>IF(A710="","",YEAR(A710))</f>
        <v/>
      </c>
    </row>
    <row r="711">
      <c r="A711" s="34" t="n"/>
      <c r="B711" s="35" t="n"/>
      <c r="C711" s="35" t="n"/>
      <c r="D711" s="36" t="n"/>
      <c r="E711" s="37">
        <f>IF(C711="","",IFERROR(INDEX(Budget!$B$6:$B$45,MATCH(C711,Budget!$A$6:$A$45,0)),"Unknown"))</f>
        <v/>
      </c>
      <c r="F711" s="37">
        <f>IF(A711="","",MONTH(A711))</f>
        <v/>
      </c>
      <c r="G711" s="37">
        <f>IF(A711="","",YEAR(A711))</f>
        <v/>
      </c>
    </row>
    <row r="712">
      <c r="A712" s="34" t="n"/>
      <c r="B712" s="35" t="n"/>
      <c r="C712" s="35" t="n"/>
      <c r="D712" s="36" t="n"/>
      <c r="E712" s="37">
        <f>IF(C712="","",IFERROR(INDEX(Budget!$B$6:$B$45,MATCH(C712,Budget!$A$6:$A$45,0)),"Unknown"))</f>
        <v/>
      </c>
      <c r="F712" s="37">
        <f>IF(A712="","",MONTH(A712))</f>
        <v/>
      </c>
      <c r="G712" s="37">
        <f>IF(A712="","",YEAR(A712))</f>
        <v/>
      </c>
    </row>
    <row r="713">
      <c r="A713" s="34" t="n"/>
      <c r="B713" s="35" t="n"/>
      <c r="C713" s="35" t="n"/>
      <c r="D713" s="36" t="n"/>
      <c r="E713" s="37">
        <f>IF(C713="","",IFERROR(INDEX(Budget!$B$6:$B$45,MATCH(C713,Budget!$A$6:$A$45,0)),"Unknown"))</f>
        <v/>
      </c>
      <c r="F713" s="37">
        <f>IF(A713="","",MONTH(A713))</f>
        <v/>
      </c>
      <c r="G713" s="37">
        <f>IF(A713="","",YEAR(A713))</f>
        <v/>
      </c>
    </row>
    <row r="714">
      <c r="A714" s="34" t="n"/>
      <c r="B714" s="35" t="n"/>
      <c r="C714" s="35" t="n"/>
      <c r="D714" s="36" t="n"/>
      <c r="E714" s="37">
        <f>IF(C714="","",IFERROR(INDEX(Budget!$B$6:$B$45,MATCH(C714,Budget!$A$6:$A$45,0)),"Unknown"))</f>
        <v/>
      </c>
      <c r="F714" s="37">
        <f>IF(A714="","",MONTH(A714))</f>
        <v/>
      </c>
      <c r="G714" s="37">
        <f>IF(A714="","",YEAR(A714))</f>
        <v/>
      </c>
    </row>
    <row r="715">
      <c r="A715" s="34" t="n"/>
      <c r="B715" s="35" t="n"/>
      <c r="C715" s="35" t="n"/>
      <c r="D715" s="36" t="n"/>
      <c r="E715" s="37">
        <f>IF(C715="","",IFERROR(INDEX(Budget!$B$6:$B$45,MATCH(C715,Budget!$A$6:$A$45,0)),"Unknown"))</f>
        <v/>
      </c>
      <c r="F715" s="37">
        <f>IF(A715="","",MONTH(A715))</f>
        <v/>
      </c>
      <c r="G715" s="37">
        <f>IF(A715="","",YEAR(A715))</f>
        <v/>
      </c>
    </row>
    <row r="716">
      <c r="A716" s="34" t="n"/>
      <c r="B716" s="35" t="n"/>
      <c r="C716" s="35" t="n"/>
      <c r="D716" s="36" t="n"/>
      <c r="E716" s="37">
        <f>IF(C716="","",IFERROR(INDEX(Budget!$B$6:$B$45,MATCH(C716,Budget!$A$6:$A$45,0)),"Unknown"))</f>
        <v/>
      </c>
      <c r="F716" s="37">
        <f>IF(A716="","",MONTH(A716))</f>
        <v/>
      </c>
      <c r="G716" s="37">
        <f>IF(A716="","",YEAR(A716))</f>
        <v/>
      </c>
    </row>
    <row r="717">
      <c r="A717" s="34" t="n"/>
      <c r="B717" s="35" t="n"/>
      <c r="C717" s="35" t="n"/>
      <c r="D717" s="36" t="n"/>
      <c r="E717" s="37">
        <f>IF(C717="","",IFERROR(INDEX(Budget!$B$6:$B$45,MATCH(C717,Budget!$A$6:$A$45,0)),"Unknown"))</f>
        <v/>
      </c>
      <c r="F717" s="37">
        <f>IF(A717="","",MONTH(A717))</f>
        <v/>
      </c>
      <c r="G717" s="37">
        <f>IF(A717="","",YEAR(A717))</f>
        <v/>
      </c>
    </row>
    <row r="718">
      <c r="A718" s="34" t="n"/>
      <c r="B718" s="35" t="n"/>
      <c r="C718" s="35" t="n"/>
      <c r="D718" s="36" t="n"/>
      <c r="E718" s="37">
        <f>IF(C718="","",IFERROR(INDEX(Budget!$B$6:$B$45,MATCH(C718,Budget!$A$6:$A$45,0)),"Unknown"))</f>
        <v/>
      </c>
      <c r="F718" s="37">
        <f>IF(A718="","",MONTH(A718))</f>
        <v/>
      </c>
      <c r="G718" s="37">
        <f>IF(A718="","",YEAR(A718))</f>
        <v/>
      </c>
    </row>
    <row r="719">
      <c r="A719" s="34" t="n"/>
      <c r="B719" s="35" t="n"/>
      <c r="C719" s="35" t="n"/>
      <c r="D719" s="36" t="n"/>
      <c r="E719" s="37">
        <f>IF(C719="","",IFERROR(INDEX(Budget!$B$6:$B$45,MATCH(C719,Budget!$A$6:$A$45,0)),"Unknown"))</f>
        <v/>
      </c>
      <c r="F719" s="37">
        <f>IF(A719="","",MONTH(A719))</f>
        <v/>
      </c>
      <c r="G719" s="37">
        <f>IF(A719="","",YEAR(A719))</f>
        <v/>
      </c>
    </row>
    <row r="720">
      <c r="A720" s="34" t="n"/>
      <c r="B720" s="35" t="n"/>
      <c r="C720" s="35" t="n"/>
      <c r="D720" s="36" t="n"/>
      <c r="E720" s="37">
        <f>IF(C720="","",IFERROR(INDEX(Budget!$B$6:$B$45,MATCH(C720,Budget!$A$6:$A$45,0)),"Unknown"))</f>
        <v/>
      </c>
      <c r="F720" s="37">
        <f>IF(A720="","",MONTH(A720))</f>
        <v/>
      </c>
      <c r="G720" s="37">
        <f>IF(A720="","",YEAR(A720))</f>
        <v/>
      </c>
    </row>
    <row r="721">
      <c r="A721" s="34" t="n"/>
      <c r="B721" s="35" t="n"/>
      <c r="C721" s="35" t="n"/>
      <c r="D721" s="36" t="n"/>
      <c r="E721" s="37">
        <f>IF(C721="","",IFERROR(INDEX(Budget!$B$6:$B$45,MATCH(C721,Budget!$A$6:$A$45,0)),"Unknown"))</f>
        <v/>
      </c>
      <c r="F721" s="37">
        <f>IF(A721="","",MONTH(A721))</f>
        <v/>
      </c>
      <c r="G721" s="37">
        <f>IF(A721="","",YEAR(A721))</f>
        <v/>
      </c>
    </row>
    <row r="722">
      <c r="A722" s="34" t="n"/>
      <c r="B722" s="35" t="n"/>
      <c r="C722" s="35" t="n"/>
      <c r="D722" s="36" t="n"/>
      <c r="E722" s="37">
        <f>IF(C722="","",IFERROR(INDEX(Budget!$B$6:$B$45,MATCH(C722,Budget!$A$6:$A$45,0)),"Unknown"))</f>
        <v/>
      </c>
      <c r="F722" s="37">
        <f>IF(A722="","",MONTH(A722))</f>
        <v/>
      </c>
      <c r="G722" s="37">
        <f>IF(A722="","",YEAR(A722))</f>
        <v/>
      </c>
    </row>
    <row r="723">
      <c r="A723" s="34" t="n"/>
      <c r="B723" s="35" t="n"/>
      <c r="C723" s="35" t="n"/>
      <c r="D723" s="36" t="n"/>
      <c r="E723" s="37">
        <f>IF(C723="","",IFERROR(INDEX(Budget!$B$6:$B$45,MATCH(C723,Budget!$A$6:$A$45,0)),"Unknown"))</f>
        <v/>
      </c>
      <c r="F723" s="37">
        <f>IF(A723="","",MONTH(A723))</f>
        <v/>
      </c>
      <c r="G723" s="37">
        <f>IF(A723="","",YEAR(A723))</f>
        <v/>
      </c>
    </row>
    <row r="724">
      <c r="A724" s="34" t="n"/>
      <c r="B724" s="35" t="n"/>
      <c r="C724" s="35" t="n"/>
      <c r="D724" s="36" t="n"/>
      <c r="E724" s="37">
        <f>IF(C724="","",IFERROR(INDEX(Budget!$B$6:$B$45,MATCH(C724,Budget!$A$6:$A$45,0)),"Unknown"))</f>
        <v/>
      </c>
      <c r="F724" s="37">
        <f>IF(A724="","",MONTH(A724))</f>
        <v/>
      </c>
      <c r="G724" s="37">
        <f>IF(A724="","",YEAR(A724))</f>
        <v/>
      </c>
    </row>
    <row r="725">
      <c r="A725" s="34" t="n"/>
      <c r="B725" s="35" t="n"/>
      <c r="C725" s="35" t="n"/>
      <c r="D725" s="36" t="n"/>
      <c r="E725" s="37">
        <f>IF(C725="","",IFERROR(INDEX(Budget!$B$6:$B$45,MATCH(C725,Budget!$A$6:$A$45,0)),"Unknown"))</f>
        <v/>
      </c>
      <c r="F725" s="37">
        <f>IF(A725="","",MONTH(A725))</f>
        <v/>
      </c>
      <c r="G725" s="37">
        <f>IF(A725="","",YEAR(A725))</f>
        <v/>
      </c>
    </row>
    <row r="726">
      <c r="A726" s="34" t="n"/>
      <c r="B726" s="35" t="n"/>
      <c r="C726" s="35" t="n"/>
      <c r="D726" s="36" t="n"/>
      <c r="E726" s="37">
        <f>IF(C726="","",IFERROR(INDEX(Budget!$B$6:$B$45,MATCH(C726,Budget!$A$6:$A$45,0)),"Unknown"))</f>
        <v/>
      </c>
      <c r="F726" s="37">
        <f>IF(A726="","",MONTH(A726))</f>
        <v/>
      </c>
      <c r="G726" s="37">
        <f>IF(A726="","",YEAR(A726))</f>
        <v/>
      </c>
    </row>
    <row r="727">
      <c r="A727" s="34" t="n"/>
      <c r="B727" s="35" t="n"/>
      <c r="C727" s="35" t="n"/>
      <c r="D727" s="36" t="n"/>
      <c r="E727" s="37">
        <f>IF(C727="","",IFERROR(INDEX(Budget!$B$6:$B$45,MATCH(C727,Budget!$A$6:$A$45,0)),"Unknown"))</f>
        <v/>
      </c>
      <c r="F727" s="37">
        <f>IF(A727="","",MONTH(A727))</f>
        <v/>
      </c>
      <c r="G727" s="37">
        <f>IF(A727="","",YEAR(A727))</f>
        <v/>
      </c>
    </row>
    <row r="728">
      <c r="A728" s="34" t="n"/>
      <c r="B728" s="35" t="n"/>
      <c r="C728" s="35" t="n"/>
      <c r="D728" s="36" t="n"/>
      <c r="E728" s="37">
        <f>IF(C728="","",IFERROR(INDEX(Budget!$B$6:$B$45,MATCH(C728,Budget!$A$6:$A$45,0)),"Unknown"))</f>
        <v/>
      </c>
      <c r="F728" s="37">
        <f>IF(A728="","",MONTH(A728))</f>
        <v/>
      </c>
      <c r="G728" s="37">
        <f>IF(A728="","",YEAR(A728))</f>
        <v/>
      </c>
    </row>
    <row r="729">
      <c r="A729" s="34" t="n"/>
      <c r="B729" s="35" t="n"/>
      <c r="C729" s="35" t="n"/>
      <c r="D729" s="36" t="n"/>
      <c r="E729" s="37">
        <f>IF(C729="","",IFERROR(INDEX(Budget!$B$6:$B$45,MATCH(C729,Budget!$A$6:$A$45,0)),"Unknown"))</f>
        <v/>
      </c>
      <c r="F729" s="37">
        <f>IF(A729="","",MONTH(A729))</f>
        <v/>
      </c>
      <c r="G729" s="37">
        <f>IF(A729="","",YEAR(A729))</f>
        <v/>
      </c>
    </row>
    <row r="730">
      <c r="A730" s="34" t="n"/>
      <c r="B730" s="35" t="n"/>
      <c r="C730" s="35" t="n"/>
      <c r="D730" s="36" t="n"/>
      <c r="E730" s="37">
        <f>IF(C730="","",IFERROR(INDEX(Budget!$B$6:$B$45,MATCH(C730,Budget!$A$6:$A$45,0)),"Unknown"))</f>
        <v/>
      </c>
      <c r="F730" s="37">
        <f>IF(A730="","",MONTH(A730))</f>
        <v/>
      </c>
      <c r="G730" s="37">
        <f>IF(A730="","",YEAR(A730))</f>
        <v/>
      </c>
    </row>
    <row r="731">
      <c r="A731" s="34" t="n"/>
      <c r="B731" s="35" t="n"/>
      <c r="C731" s="35" t="n"/>
      <c r="D731" s="36" t="n"/>
      <c r="E731" s="37">
        <f>IF(C731="","",IFERROR(INDEX(Budget!$B$6:$B$45,MATCH(C731,Budget!$A$6:$A$45,0)),"Unknown"))</f>
        <v/>
      </c>
      <c r="F731" s="37">
        <f>IF(A731="","",MONTH(A731))</f>
        <v/>
      </c>
      <c r="G731" s="37">
        <f>IF(A731="","",YEAR(A731))</f>
        <v/>
      </c>
    </row>
    <row r="732">
      <c r="A732" s="34" t="n"/>
      <c r="B732" s="35" t="n"/>
      <c r="C732" s="35" t="n"/>
      <c r="D732" s="36" t="n"/>
      <c r="E732" s="37">
        <f>IF(C732="","",IFERROR(INDEX(Budget!$B$6:$B$45,MATCH(C732,Budget!$A$6:$A$45,0)),"Unknown"))</f>
        <v/>
      </c>
      <c r="F732" s="37">
        <f>IF(A732="","",MONTH(A732))</f>
        <v/>
      </c>
      <c r="G732" s="37">
        <f>IF(A732="","",YEAR(A732))</f>
        <v/>
      </c>
    </row>
    <row r="733">
      <c r="A733" s="34" t="n"/>
      <c r="B733" s="35" t="n"/>
      <c r="C733" s="35" t="n"/>
      <c r="D733" s="36" t="n"/>
      <c r="E733" s="37">
        <f>IF(C733="","",IFERROR(INDEX(Budget!$B$6:$B$45,MATCH(C733,Budget!$A$6:$A$45,0)),"Unknown"))</f>
        <v/>
      </c>
      <c r="F733" s="37">
        <f>IF(A733="","",MONTH(A733))</f>
        <v/>
      </c>
      <c r="G733" s="37">
        <f>IF(A733="","",YEAR(A733))</f>
        <v/>
      </c>
    </row>
    <row r="734">
      <c r="A734" s="34" t="n"/>
      <c r="B734" s="35" t="n"/>
      <c r="C734" s="35" t="n"/>
      <c r="D734" s="36" t="n"/>
      <c r="E734" s="37">
        <f>IF(C734="","",IFERROR(INDEX(Budget!$B$6:$B$45,MATCH(C734,Budget!$A$6:$A$45,0)),"Unknown"))</f>
        <v/>
      </c>
      <c r="F734" s="37">
        <f>IF(A734="","",MONTH(A734))</f>
        <v/>
      </c>
      <c r="G734" s="37">
        <f>IF(A734="","",YEAR(A734))</f>
        <v/>
      </c>
    </row>
    <row r="735">
      <c r="A735" s="34" t="n"/>
      <c r="B735" s="35" t="n"/>
      <c r="C735" s="35" t="n"/>
      <c r="D735" s="36" t="n"/>
      <c r="E735" s="37">
        <f>IF(C735="","",IFERROR(INDEX(Budget!$B$6:$B$45,MATCH(C735,Budget!$A$6:$A$45,0)),"Unknown"))</f>
        <v/>
      </c>
      <c r="F735" s="37">
        <f>IF(A735="","",MONTH(A735))</f>
        <v/>
      </c>
      <c r="G735" s="37">
        <f>IF(A735="","",YEAR(A735))</f>
        <v/>
      </c>
    </row>
    <row r="736">
      <c r="A736" s="34" t="n"/>
      <c r="B736" s="35" t="n"/>
      <c r="C736" s="35" t="n"/>
      <c r="D736" s="36" t="n"/>
      <c r="E736" s="37">
        <f>IF(C736="","",IFERROR(INDEX(Budget!$B$6:$B$45,MATCH(C736,Budget!$A$6:$A$45,0)),"Unknown"))</f>
        <v/>
      </c>
      <c r="F736" s="37">
        <f>IF(A736="","",MONTH(A736))</f>
        <v/>
      </c>
      <c r="G736" s="37">
        <f>IF(A736="","",YEAR(A736))</f>
        <v/>
      </c>
    </row>
    <row r="737">
      <c r="A737" s="34" t="n"/>
      <c r="B737" s="35" t="n"/>
      <c r="C737" s="35" t="n"/>
      <c r="D737" s="36" t="n"/>
      <c r="E737" s="37">
        <f>IF(C737="","",IFERROR(INDEX(Budget!$B$6:$B$45,MATCH(C737,Budget!$A$6:$A$45,0)),"Unknown"))</f>
        <v/>
      </c>
      <c r="F737" s="37">
        <f>IF(A737="","",MONTH(A737))</f>
        <v/>
      </c>
      <c r="G737" s="37">
        <f>IF(A737="","",YEAR(A737))</f>
        <v/>
      </c>
    </row>
    <row r="738">
      <c r="A738" s="34" t="n"/>
      <c r="B738" s="35" t="n"/>
      <c r="C738" s="35" t="n"/>
      <c r="D738" s="36" t="n"/>
      <c r="E738" s="37">
        <f>IF(C738="","",IFERROR(INDEX(Budget!$B$6:$B$45,MATCH(C738,Budget!$A$6:$A$45,0)),"Unknown"))</f>
        <v/>
      </c>
      <c r="F738" s="37">
        <f>IF(A738="","",MONTH(A738))</f>
        <v/>
      </c>
      <c r="G738" s="37">
        <f>IF(A738="","",YEAR(A738))</f>
        <v/>
      </c>
    </row>
    <row r="739">
      <c r="A739" s="34" t="n"/>
      <c r="B739" s="35" t="n"/>
      <c r="C739" s="35" t="n"/>
      <c r="D739" s="36" t="n"/>
      <c r="E739" s="37">
        <f>IF(C739="","",IFERROR(INDEX(Budget!$B$6:$B$45,MATCH(C739,Budget!$A$6:$A$45,0)),"Unknown"))</f>
        <v/>
      </c>
      <c r="F739" s="37">
        <f>IF(A739="","",MONTH(A739))</f>
        <v/>
      </c>
      <c r="G739" s="37">
        <f>IF(A739="","",YEAR(A739))</f>
        <v/>
      </c>
    </row>
    <row r="740">
      <c r="A740" s="34" t="n"/>
      <c r="B740" s="35" t="n"/>
      <c r="C740" s="35" t="n"/>
      <c r="D740" s="36" t="n"/>
      <c r="E740" s="37">
        <f>IF(C740="","",IFERROR(INDEX(Budget!$B$6:$B$45,MATCH(C740,Budget!$A$6:$A$45,0)),"Unknown"))</f>
        <v/>
      </c>
      <c r="F740" s="37">
        <f>IF(A740="","",MONTH(A740))</f>
        <v/>
      </c>
      <c r="G740" s="37">
        <f>IF(A740="","",YEAR(A740))</f>
        <v/>
      </c>
    </row>
    <row r="741">
      <c r="A741" s="34" t="n"/>
      <c r="B741" s="35" t="n"/>
      <c r="C741" s="35" t="n"/>
      <c r="D741" s="36" t="n"/>
      <c r="E741" s="37">
        <f>IF(C741="","",IFERROR(INDEX(Budget!$B$6:$B$45,MATCH(C741,Budget!$A$6:$A$45,0)),"Unknown"))</f>
        <v/>
      </c>
      <c r="F741" s="37">
        <f>IF(A741="","",MONTH(A741))</f>
        <v/>
      </c>
      <c r="G741" s="37">
        <f>IF(A741="","",YEAR(A741))</f>
        <v/>
      </c>
    </row>
    <row r="742">
      <c r="A742" s="34" t="n"/>
      <c r="B742" s="35" t="n"/>
      <c r="C742" s="35" t="n"/>
      <c r="D742" s="36" t="n"/>
      <c r="E742" s="37">
        <f>IF(C742="","",IFERROR(INDEX(Budget!$B$6:$B$45,MATCH(C742,Budget!$A$6:$A$45,0)),"Unknown"))</f>
        <v/>
      </c>
      <c r="F742" s="37">
        <f>IF(A742="","",MONTH(A742))</f>
        <v/>
      </c>
      <c r="G742" s="37">
        <f>IF(A742="","",YEAR(A742))</f>
        <v/>
      </c>
    </row>
    <row r="743">
      <c r="A743" s="34" t="n"/>
      <c r="B743" s="35" t="n"/>
      <c r="C743" s="35" t="n"/>
      <c r="D743" s="36" t="n"/>
      <c r="E743" s="37">
        <f>IF(C743="","",IFERROR(INDEX(Budget!$B$6:$B$45,MATCH(C743,Budget!$A$6:$A$45,0)),"Unknown"))</f>
        <v/>
      </c>
      <c r="F743" s="37">
        <f>IF(A743="","",MONTH(A743))</f>
        <v/>
      </c>
      <c r="G743" s="37">
        <f>IF(A743="","",YEAR(A743))</f>
        <v/>
      </c>
    </row>
    <row r="744">
      <c r="A744" s="34" t="n"/>
      <c r="B744" s="35" t="n"/>
      <c r="C744" s="35" t="n"/>
      <c r="D744" s="36" t="n"/>
      <c r="E744" s="37">
        <f>IF(C744="","",IFERROR(INDEX(Budget!$B$6:$B$45,MATCH(C744,Budget!$A$6:$A$45,0)),"Unknown"))</f>
        <v/>
      </c>
      <c r="F744" s="37">
        <f>IF(A744="","",MONTH(A744))</f>
        <v/>
      </c>
      <c r="G744" s="37">
        <f>IF(A744="","",YEAR(A744))</f>
        <v/>
      </c>
    </row>
    <row r="745">
      <c r="A745" s="34" t="n"/>
      <c r="B745" s="35" t="n"/>
      <c r="C745" s="35" t="n"/>
      <c r="D745" s="36" t="n"/>
      <c r="E745" s="37">
        <f>IF(C745="","",IFERROR(INDEX(Budget!$B$6:$B$45,MATCH(C745,Budget!$A$6:$A$45,0)),"Unknown"))</f>
        <v/>
      </c>
      <c r="F745" s="37">
        <f>IF(A745="","",MONTH(A745))</f>
        <v/>
      </c>
      <c r="G745" s="37">
        <f>IF(A745="","",YEAR(A745))</f>
        <v/>
      </c>
    </row>
    <row r="746">
      <c r="A746" s="34" t="n"/>
      <c r="B746" s="35" t="n"/>
      <c r="C746" s="35" t="n"/>
      <c r="D746" s="36" t="n"/>
      <c r="E746" s="37">
        <f>IF(C746="","",IFERROR(INDEX(Budget!$B$6:$B$45,MATCH(C746,Budget!$A$6:$A$45,0)),"Unknown"))</f>
        <v/>
      </c>
      <c r="F746" s="37">
        <f>IF(A746="","",MONTH(A746))</f>
        <v/>
      </c>
      <c r="G746" s="37">
        <f>IF(A746="","",YEAR(A746))</f>
        <v/>
      </c>
    </row>
    <row r="747">
      <c r="A747" s="34" t="n"/>
      <c r="B747" s="35" t="n"/>
      <c r="C747" s="35" t="n"/>
      <c r="D747" s="36" t="n"/>
      <c r="E747" s="37">
        <f>IF(C747="","",IFERROR(INDEX(Budget!$B$6:$B$45,MATCH(C747,Budget!$A$6:$A$45,0)),"Unknown"))</f>
        <v/>
      </c>
      <c r="F747" s="37">
        <f>IF(A747="","",MONTH(A747))</f>
        <v/>
      </c>
      <c r="G747" s="37">
        <f>IF(A747="","",YEAR(A747))</f>
        <v/>
      </c>
    </row>
    <row r="748">
      <c r="A748" s="34" t="n"/>
      <c r="B748" s="35" t="n"/>
      <c r="C748" s="35" t="n"/>
      <c r="D748" s="36" t="n"/>
      <c r="E748" s="37">
        <f>IF(C748="","",IFERROR(INDEX(Budget!$B$6:$B$45,MATCH(C748,Budget!$A$6:$A$45,0)),"Unknown"))</f>
        <v/>
      </c>
      <c r="F748" s="37">
        <f>IF(A748="","",MONTH(A748))</f>
        <v/>
      </c>
      <c r="G748" s="37">
        <f>IF(A748="","",YEAR(A748))</f>
        <v/>
      </c>
    </row>
    <row r="749">
      <c r="A749" s="34" t="n"/>
      <c r="B749" s="35" t="n"/>
      <c r="C749" s="35" t="n"/>
      <c r="D749" s="36" t="n"/>
      <c r="E749" s="37">
        <f>IF(C749="","",IFERROR(INDEX(Budget!$B$6:$B$45,MATCH(C749,Budget!$A$6:$A$45,0)),"Unknown"))</f>
        <v/>
      </c>
      <c r="F749" s="37">
        <f>IF(A749="","",MONTH(A749))</f>
        <v/>
      </c>
      <c r="G749" s="37">
        <f>IF(A749="","",YEAR(A749))</f>
        <v/>
      </c>
    </row>
    <row r="750">
      <c r="A750" s="34" t="n"/>
      <c r="B750" s="35" t="n"/>
      <c r="C750" s="35" t="n"/>
      <c r="D750" s="36" t="n"/>
      <c r="E750" s="37">
        <f>IF(C750="","",IFERROR(INDEX(Budget!$B$6:$B$45,MATCH(C750,Budget!$A$6:$A$45,0)),"Unknown"))</f>
        <v/>
      </c>
      <c r="F750" s="37">
        <f>IF(A750="","",MONTH(A750))</f>
        <v/>
      </c>
      <c r="G750" s="37">
        <f>IF(A750="","",YEAR(A750))</f>
        <v/>
      </c>
    </row>
    <row r="751">
      <c r="A751" s="34" t="n"/>
      <c r="B751" s="35" t="n"/>
      <c r="C751" s="35" t="n"/>
      <c r="D751" s="36" t="n"/>
      <c r="E751" s="37">
        <f>IF(C751="","",IFERROR(INDEX(Budget!$B$6:$B$45,MATCH(C751,Budget!$A$6:$A$45,0)),"Unknown"))</f>
        <v/>
      </c>
      <c r="F751" s="37">
        <f>IF(A751="","",MONTH(A751))</f>
        <v/>
      </c>
      <c r="G751" s="37">
        <f>IF(A751="","",YEAR(A751))</f>
        <v/>
      </c>
    </row>
    <row r="752">
      <c r="A752" s="34" t="n"/>
      <c r="B752" s="35" t="n"/>
      <c r="C752" s="35" t="n"/>
      <c r="D752" s="36" t="n"/>
      <c r="E752" s="37">
        <f>IF(C752="","",IFERROR(INDEX(Budget!$B$6:$B$45,MATCH(C752,Budget!$A$6:$A$45,0)),"Unknown"))</f>
        <v/>
      </c>
      <c r="F752" s="37">
        <f>IF(A752="","",MONTH(A752))</f>
        <v/>
      </c>
      <c r="G752" s="37">
        <f>IF(A752="","",YEAR(A752))</f>
        <v/>
      </c>
    </row>
    <row r="753">
      <c r="A753" s="34" t="n"/>
      <c r="B753" s="35" t="n"/>
      <c r="C753" s="35" t="n"/>
      <c r="D753" s="36" t="n"/>
      <c r="E753" s="37">
        <f>IF(C753="","",IFERROR(INDEX(Budget!$B$6:$B$45,MATCH(C753,Budget!$A$6:$A$45,0)),"Unknown"))</f>
        <v/>
      </c>
      <c r="F753" s="37">
        <f>IF(A753="","",MONTH(A753))</f>
        <v/>
      </c>
      <c r="G753" s="37">
        <f>IF(A753="","",YEAR(A753))</f>
        <v/>
      </c>
    </row>
    <row r="754">
      <c r="A754" s="34" t="n"/>
      <c r="B754" s="35" t="n"/>
      <c r="C754" s="35" t="n"/>
      <c r="D754" s="36" t="n"/>
      <c r="E754" s="37">
        <f>IF(C754="","",IFERROR(INDEX(Budget!$B$6:$B$45,MATCH(C754,Budget!$A$6:$A$45,0)),"Unknown"))</f>
        <v/>
      </c>
      <c r="F754" s="37">
        <f>IF(A754="","",MONTH(A754))</f>
        <v/>
      </c>
      <c r="G754" s="37">
        <f>IF(A754="","",YEAR(A754))</f>
        <v/>
      </c>
    </row>
    <row r="755">
      <c r="A755" s="34" t="n"/>
      <c r="B755" s="35" t="n"/>
      <c r="C755" s="35" t="n"/>
      <c r="D755" s="36" t="n"/>
      <c r="E755" s="37">
        <f>IF(C755="","",IFERROR(INDEX(Budget!$B$6:$B$45,MATCH(C755,Budget!$A$6:$A$45,0)),"Unknown"))</f>
        <v/>
      </c>
      <c r="F755" s="37">
        <f>IF(A755="","",MONTH(A755))</f>
        <v/>
      </c>
      <c r="G755" s="37">
        <f>IF(A755="","",YEAR(A755))</f>
        <v/>
      </c>
    </row>
    <row r="756">
      <c r="A756" s="34" t="n"/>
      <c r="B756" s="35" t="n"/>
      <c r="C756" s="35" t="n"/>
      <c r="D756" s="36" t="n"/>
      <c r="E756" s="37">
        <f>IF(C756="","",IFERROR(INDEX(Budget!$B$6:$B$45,MATCH(C756,Budget!$A$6:$A$45,0)),"Unknown"))</f>
        <v/>
      </c>
      <c r="F756" s="37">
        <f>IF(A756="","",MONTH(A756))</f>
        <v/>
      </c>
      <c r="G756" s="37">
        <f>IF(A756="","",YEAR(A756))</f>
        <v/>
      </c>
    </row>
    <row r="757">
      <c r="A757" s="34" t="n"/>
      <c r="B757" s="35" t="n"/>
      <c r="C757" s="35" t="n"/>
      <c r="D757" s="36" t="n"/>
      <c r="E757" s="37">
        <f>IF(C757="","",IFERROR(INDEX(Budget!$B$6:$B$45,MATCH(C757,Budget!$A$6:$A$45,0)),"Unknown"))</f>
        <v/>
      </c>
      <c r="F757" s="37">
        <f>IF(A757="","",MONTH(A757))</f>
        <v/>
      </c>
      <c r="G757" s="37">
        <f>IF(A757="","",YEAR(A757))</f>
        <v/>
      </c>
    </row>
    <row r="758">
      <c r="A758" s="34" t="n"/>
      <c r="B758" s="35" t="n"/>
      <c r="C758" s="35" t="n"/>
      <c r="D758" s="36" t="n"/>
      <c r="E758" s="37">
        <f>IF(C758="","",IFERROR(INDEX(Budget!$B$6:$B$45,MATCH(C758,Budget!$A$6:$A$45,0)),"Unknown"))</f>
        <v/>
      </c>
      <c r="F758" s="37">
        <f>IF(A758="","",MONTH(A758))</f>
        <v/>
      </c>
      <c r="G758" s="37">
        <f>IF(A758="","",YEAR(A758))</f>
        <v/>
      </c>
    </row>
    <row r="759">
      <c r="A759" s="34" t="n"/>
      <c r="B759" s="35" t="n"/>
      <c r="C759" s="35" t="n"/>
      <c r="D759" s="36" t="n"/>
      <c r="E759" s="37">
        <f>IF(C759="","",IFERROR(INDEX(Budget!$B$6:$B$45,MATCH(C759,Budget!$A$6:$A$45,0)),"Unknown"))</f>
        <v/>
      </c>
      <c r="F759" s="37">
        <f>IF(A759="","",MONTH(A759))</f>
        <v/>
      </c>
      <c r="G759" s="37">
        <f>IF(A759="","",YEAR(A759))</f>
        <v/>
      </c>
    </row>
    <row r="760">
      <c r="A760" s="34" t="n"/>
      <c r="B760" s="35" t="n"/>
      <c r="C760" s="35" t="n"/>
      <c r="D760" s="36" t="n"/>
      <c r="E760" s="37">
        <f>IF(C760="","",IFERROR(INDEX(Budget!$B$6:$B$45,MATCH(C760,Budget!$A$6:$A$45,0)),"Unknown"))</f>
        <v/>
      </c>
      <c r="F760" s="37">
        <f>IF(A760="","",MONTH(A760))</f>
        <v/>
      </c>
      <c r="G760" s="37">
        <f>IF(A760="","",YEAR(A760))</f>
        <v/>
      </c>
    </row>
    <row r="761">
      <c r="A761" s="34" t="n"/>
      <c r="B761" s="35" t="n"/>
      <c r="C761" s="35" t="n"/>
      <c r="D761" s="36" t="n"/>
      <c r="E761" s="37">
        <f>IF(C761="","",IFERROR(INDEX(Budget!$B$6:$B$45,MATCH(C761,Budget!$A$6:$A$45,0)),"Unknown"))</f>
        <v/>
      </c>
      <c r="F761" s="37">
        <f>IF(A761="","",MONTH(A761))</f>
        <v/>
      </c>
      <c r="G761" s="37">
        <f>IF(A761="","",YEAR(A761))</f>
        <v/>
      </c>
    </row>
    <row r="762">
      <c r="A762" s="34" t="n"/>
      <c r="B762" s="35" t="n"/>
      <c r="C762" s="35" t="n"/>
      <c r="D762" s="36" t="n"/>
      <c r="E762" s="37">
        <f>IF(C762="","",IFERROR(INDEX(Budget!$B$6:$B$45,MATCH(C762,Budget!$A$6:$A$45,0)),"Unknown"))</f>
        <v/>
      </c>
      <c r="F762" s="37">
        <f>IF(A762="","",MONTH(A762))</f>
        <v/>
      </c>
      <c r="G762" s="37">
        <f>IF(A762="","",YEAR(A762))</f>
        <v/>
      </c>
    </row>
    <row r="763">
      <c r="A763" s="34" t="n"/>
      <c r="B763" s="35" t="n"/>
      <c r="C763" s="35" t="n"/>
      <c r="D763" s="36" t="n"/>
      <c r="E763" s="37">
        <f>IF(C763="","",IFERROR(INDEX(Budget!$B$6:$B$45,MATCH(C763,Budget!$A$6:$A$45,0)),"Unknown"))</f>
        <v/>
      </c>
      <c r="F763" s="37">
        <f>IF(A763="","",MONTH(A763))</f>
        <v/>
      </c>
      <c r="G763" s="37">
        <f>IF(A763="","",YEAR(A763))</f>
        <v/>
      </c>
    </row>
    <row r="764">
      <c r="A764" s="34" t="n"/>
      <c r="B764" s="35" t="n"/>
      <c r="C764" s="35" t="n"/>
      <c r="D764" s="36" t="n"/>
      <c r="E764" s="37">
        <f>IF(C764="","",IFERROR(INDEX(Budget!$B$6:$B$45,MATCH(C764,Budget!$A$6:$A$45,0)),"Unknown"))</f>
        <v/>
      </c>
      <c r="F764" s="37">
        <f>IF(A764="","",MONTH(A764))</f>
        <v/>
      </c>
      <c r="G764" s="37">
        <f>IF(A764="","",YEAR(A764))</f>
        <v/>
      </c>
    </row>
    <row r="765">
      <c r="A765" s="34" t="n"/>
      <c r="B765" s="35" t="n"/>
      <c r="C765" s="35" t="n"/>
      <c r="D765" s="36" t="n"/>
      <c r="E765" s="37">
        <f>IF(C765="","",IFERROR(INDEX(Budget!$B$6:$B$45,MATCH(C765,Budget!$A$6:$A$45,0)),"Unknown"))</f>
        <v/>
      </c>
      <c r="F765" s="37">
        <f>IF(A765="","",MONTH(A765))</f>
        <v/>
      </c>
      <c r="G765" s="37">
        <f>IF(A765="","",YEAR(A765))</f>
        <v/>
      </c>
    </row>
    <row r="766">
      <c r="A766" s="34" t="n"/>
      <c r="B766" s="35" t="n"/>
      <c r="C766" s="35" t="n"/>
      <c r="D766" s="36" t="n"/>
      <c r="E766" s="37">
        <f>IF(C766="","",IFERROR(INDEX(Budget!$B$6:$B$45,MATCH(C766,Budget!$A$6:$A$45,0)),"Unknown"))</f>
        <v/>
      </c>
      <c r="F766" s="37">
        <f>IF(A766="","",MONTH(A766))</f>
        <v/>
      </c>
      <c r="G766" s="37">
        <f>IF(A766="","",YEAR(A766))</f>
        <v/>
      </c>
    </row>
    <row r="767">
      <c r="A767" s="34" t="n"/>
      <c r="B767" s="35" t="n"/>
      <c r="C767" s="35" t="n"/>
      <c r="D767" s="36" t="n"/>
      <c r="E767" s="37">
        <f>IF(C767="","",IFERROR(INDEX(Budget!$B$6:$B$45,MATCH(C767,Budget!$A$6:$A$45,0)),"Unknown"))</f>
        <v/>
      </c>
      <c r="F767" s="37">
        <f>IF(A767="","",MONTH(A767))</f>
        <v/>
      </c>
      <c r="G767" s="37">
        <f>IF(A767="","",YEAR(A767))</f>
        <v/>
      </c>
    </row>
    <row r="768">
      <c r="A768" s="34" t="n"/>
      <c r="B768" s="35" t="n"/>
      <c r="C768" s="35" t="n"/>
      <c r="D768" s="36" t="n"/>
      <c r="E768" s="37">
        <f>IF(C768="","",IFERROR(INDEX(Budget!$B$6:$B$45,MATCH(C768,Budget!$A$6:$A$45,0)),"Unknown"))</f>
        <v/>
      </c>
      <c r="F768" s="37">
        <f>IF(A768="","",MONTH(A768))</f>
        <v/>
      </c>
      <c r="G768" s="37">
        <f>IF(A768="","",YEAR(A768))</f>
        <v/>
      </c>
    </row>
    <row r="769">
      <c r="A769" s="34" t="n"/>
      <c r="B769" s="35" t="n"/>
      <c r="C769" s="35" t="n"/>
      <c r="D769" s="36" t="n"/>
      <c r="E769" s="37">
        <f>IF(C769="","",IFERROR(INDEX(Budget!$B$6:$B$45,MATCH(C769,Budget!$A$6:$A$45,0)),"Unknown"))</f>
        <v/>
      </c>
      <c r="F769" s="37">
        <f>IF(A769="","",MONTH(A769))</f>
        <v/>
      </c>
      <c r="G769" s="37">
        <f>IF(A769="","",YEAR(A769))</f>
        <v/>
      </c>
    </row>
    <row r="770">
      <c r="A770" s="34" t="n"/>
      <c r="B770" s="35" t="n"/>
      <c r="C770" s="35" t="n"/>
      <c r="D770" s="36" t="n"/>
      <c r="E770" s="37">
        <f>IF(C770="","",IFERROR(INDEX(Budget!$B$6:$B$45,MATCH(C770,Budget!$A$6:$A$45,0)),"Unknown"))</f>
        <v/>
      </c>
      <c r="F770" s="37">
        <f>IF(A770="","",MONTH(A770))</f>
        <v/>
      </c>
      <c r="G770" s="37">
        <f>IF(A770="","",YEAR(A770))</f>
        <v/>
      </c>
    </row>
    <row r="771">
      <c r="A771" s="34" t="n"/>
      <c r="B771" s="35" t="n"/>
      <c r="C771" s="35" t="n"/>
      <c r="D771" s="36" t="n"/>
      <c r="E771" s="37">
        <f>IF(C771="","",IFERROR(INDEX(Budget!$B$6:$B$45,MATCH(C771,Budget!$A$6:$A$45,0)),"Unknown"))</f>
        <v/>
      </c>
      <c r="F771" s="37">
        <f>IF(A771="","",MONTH(A771))</f>
        <v/>
      </c>
      <c r="G771" s="37">
        <f>IF(A771="","",YEAR(A771))</f>
        <v/>
      </c>
    </row>
    <row r="772">
      <c r="A772" s="34" t="n"/>
      <c r="B772" s="35" t="n"/>
      <c r="C772" s="35" t="n"/>
      <c r="D772" s="36" t="n"/>
      <c r="E772" s="37">
        <f>IF(C772="","",IFERROR(INDEX(Budget!$B$6:$B$45,MATCH(C772,Budget!$A$6:$A$45,0)),"Unknown"))</f>
        <v/>
      </c>
      <c r="F772" s="37">
        <f>IF(A772="","",MONTH(A772))</f>
        <v/>
      </c>
      <c r="G772" s="37">
        <f>IF(A772="","",YEAR(A772))</f>
        <v/>
      </c>
    </row>
    <row r="773">
      <c r="A773" s="34" t="n"/>
      <c r="B773" s="35" t="n"/>
      <c r="C773" s="35" t="n"/>
      <c r="D773" s="36" t="n"/>
      <c r="E773" s="37">
        <f>IF(C773="","",IFERROR(INDEX(Budget!$B$6:$B$45,MATCH(C773,Budget!$A$6:$A$45,0)),"Unknown"))</f>
        <v/>
      </c>
      <c r="F773" s="37">
        <f>IF(A773="","",MONTH(A773))</f>
        <v/>
      </c>
      <c r="G773" s="37">
        <f>IF(A773="","",YEAR(A773))</f>
        <v/>
      </c>
    </row>
    <row r="774">
      <c r="A774" s="34" t="n"/>
      <c r="B774" s="35" t="n"/>
      <c r="C774" s="35" t="n"/>
      <c r="D774" s="36" t="n"/>
      <c r="E774" s="37">
        <f>IF(C774="","",IFERROR(INDEX(Budget!$B$6:$B$45,MATCH(C774,Budget!$A$6:$A$45,0)),"Unknown"))</f>
        <v/>
      </c>
      <c r="F774" s="37">
        <f>IF(A774="","",MONTH(A774))</f>
        <v/>
      </c>
      <c r="G774" s="37">
        <f>IF(A774="","",YEAR(A774))</f>
        <v/>
      </c>
    </row>
    <row r="775">
      <c r="A775" s="34" t="n"/>
      <c r="B775" s="35" t="n"/>
      <c r="C775" s="35" t="n"/>
      <c r="D775" s="36" t="n"/>
      <c r="E775" s="37">
        <f>IF(C775="","",IFERROR(INDEX(Budget!$B$6:$B$45,MATCH(C775,Budget!$A$6:$A$45,0)),"Unknown"))</f>
        <v/>
      </c>
      <c r="F775" s="37">
        <f>IF(A775="","",MONTH(A775))</f>
        <v/>
      </c>
      <c r="G775" s="37">
        <f>IF(A775="","",YEAR(A775))</f>
        <v/>
      </c>
    </row>
    <row r="776">
      <c r="A776" s="34" t="n"/>
      <c r="B776" s="35" t="n"/>
      <c r="C776" s="35" t="n"/>
      <c r="D776" s="36" t="n"/>
      <c r="E776" s="37">
        <f>IF(C776="","",IFERROR(INDEX(Budget!$B$6:$B$45,MATCH(C776,Budget!$A$6:$A$45,0)),"Unknown"))</f>
        <v/>
      </c>
      <c r="F776" s="37">
        <f>IF(A776="","",MONTH(A776))</f>
        <v/>
      </c>
      <c r="G776" s="37">
        <f>IF(A776="","",YEAR(A776))</f>
        <v/>
      </c>
    </row>
    <row r="777">
      <c r="A777" s="34" t="n"/>
      <c r="B777" s="35" t="n"/>
      <c r="C777" s="35" t="n"/>
      <c r="D777" s="36" t="n"/>
      <c r="E777" s="37">
        <f>IF(C777="","",IFERROR(INDEX(Budget!$B$6:$B$45,MATCH(C777,Budget!$A$6:$A$45,0)),"Unknown"))</f>
        <v/>
      </c>
      <c r="F777" s="37">
        <f>IF(A777="","",MONTH(A777))</f>
        <v/>
      </c>
      <c r="G777" s="37">
        <f>IF(A777="","",YEAR(A777))</f>
        <v/>
      </c>
    </row>
    <row r="778">
      <c r="A778" s="34" t="n"/>
      <c r="B778" s="35" t="n"/>
      <c r="C778" s="35" t="n"/>
      <c r="D778" s="36" t="n"/>
      <c r="E778" s="37">
        <f>IF(C778="","",IFERROR(INDEX(Budget!$B$6:$B$45,MATCH(C778,Budget!$A$6:$A$45,0)),"Unknown"))</f>
        <v/>
      </c>
      <c r="F778" s="37">
        <f>IF(A778="","",MONTH(A778))</f>
        <v/>
      </c>
      <c r="G778" s="37">
        <f>IF(A778="","",YEAR(A778))</f>
        <v/>
      </c>
    </row>
    <row r="779">
      <c r="A779" s="34" t="n"/>
      <c r="B779" s="35" t="n"/>
      <c r="C779" s="35" t="n"/>
      <c r="D779" s="36" t="n"/>
      <c r="E779" s="37">
        <f>IF(C779="","",IFERROR(INDEX(Budget!$B$6:$B$45,MATCH(C779,Budget!$A$6:$A$45,0)),"Unknown"))</f>
        <v/>
      </c>
      <c r="F779" s="37">
        <f>IF(A779="","",MONTH(A779))</f>
        <v/>
      </c>
      <c r="G779" s="37">
        <f>IF(A779="","",YEAR(A779))</f>
        <v/>
      </c>
    </row>
    <row r="780">
      <c r="A780" s="34" t="n"/>
      <c r="B780" s="35" t="n"/>
      <c r="C780" s="35" t="n"/>
      <c r="D780" s="36" t="n"/>
      <c r="E780" s="37">
        <f>IF(C780="","",IFERROR(INDEX(Budget!$B$6:$B$45,MATCH(C780,Budget!$A$6:$A$45,0)),"Unknown"))</f>
        <v/>
      </c>
      <c r="F780" s="37">
        <f>IF(A780="","",MONTH(A780))</f>
        <v/>
      </c>
      <c r="G780" s="37">
        <f>IF(A780="","",YEAR(A780))</f>
        <v/>
      </c>
    </row>
    <row r="781">
      <c r="A781" s="34" t="n"/>
      <c r="B781" s="35" t="n"/>
      <c r="C781" s="35" t="n"/>
      <c r="D781" s="36" t="n"/>
      <c r="E781" s="37">
        <f>IF(C781="","",IFERROR(INDEX(Budget!$B$6:$B$45,MATCH(C781,Budget!$A$6:$A$45,0)),"Unknown"))</f>
        <v/>
      </c>
      <c r="F781" s="37">
        <f>IF(A781="","",MONTH(A781))</f>
        <v/>
      </c>
      <c r="G781" s="37">
        <f>IF(A781="","",YEAR(A781))</f>
        <v/>
      </c>
    </row>
    <row r="782">
      <c r="A782" s="34" t="n"/>
      <c r="B782" s="35" t="n"/>
      <c r="C782" s="35" t="n"/>
      <c r="D782" s="36" t="n"/>
      <c r="E782" s="37">
        <f>IF(C782="","",IFERROR(INDEX(Budget!$B$6:$B$45,MATCH(C782,Budget!$A$6:$A$45,0)),"Unknown"))</f>
        <v/>
      </c>
      <c r="F782" s="37">
        <f>IF(A782="","",MONTH(A782))</f>
        <v/>
      </c>
      <c r="G782" s="37">
        <f>IF(A782="","",YEAR(A782))</f>
        <v/>
      </c>
    </row>
    <row r="783">
      <c r="A783" s="34" t="n"/>
      <c r="B783" s="35" t="n"/>
      <c r="C783" s="35" t="n"/>
      <c r="D783" s="36" t="n"/>
      <c r="E783" s="37">
        <f>IF(C783="","",IFERROR(INDEX(Budget!$B$6:$B$45,MATCH(C783,Budget!$A$6:$A$45,0)),"Unknown"))</f>
        <v/>
      </c>
      <c r="F783" s="37">
        <f>IF(A783="","",MONTH(A783))</f>
        <v/>
      </c>
      <c r="G783" s="37">
        <f>IF(A783="","",YEAR(A783))</f>
        <v/>
      </c>
    </row>
    <row r="784">
      <c r="A784" s="34" t="n"/>
      <c r="B784" s="35" t="n"/>
      <c r="C784" s="35" t="n"/>
      <c r="D784" s="36" t="n"/>
      <c r="E784" s="37">
        <f>IF(C784="","",IFERROR(INDEX(Budget!$B$6:$B$45,MATCH(C784,Budget!$A$6:$A$45,0)),"Unknown"))</f>
        <v/>
      </c>
      <c r="F784" s="37">
        <f>IF(A784="","",MONTH(A784))</f>
        <v/>
      </c>
      <c r="G784" s="37">
        <f>IF(A784="","",YEAR(A784))</f>
        <v/>
      </c>
    </row>
    <row r="785">
      <c r="A785" s="34" t="n"/>
      <c r="B785" s="35" t="n"/>
      <c r="C785" s="35" t="n"/>
      <c r="D785" s="36" t="n"/>
      <c r="E785" s="37">
        <f>IF(C785="","",IFERROR(INDEX(Budget!$B$6:$B$45,MATCH(C785,Budget!$A$6:$A$45,0)),"Unknown"))</f>
        <v/>
      </c>
      <c r="F785" s="37">
        <f>IF(A785="","",MONTH(A785))</f>
        <v/>
      </c>
      <c r="G785" s="37">
        <f>IF(A785="","",YEAR(A785))</f>
        <v/>
      </c>
    </row>
    <row r="786">
      <c r="A786" s="34" t="n"/>
      <c r="B786" s="35" t="n"/>
      <c r="C786" s="35" t="n"/>
      <c r="D786" s="36" t="n"/>
      <c r="E786" s="37">
        <f>IF(C786="","",IFERROR(INDEX(Budget!$B$6:$B$45,MATCH(C786,Budget!$A$6:$A$45,0)),"Unknown"))</f>
        <v/>
      </c>
      <c r="F786" s="37">
        <f>IF(A786="","",MONTH(A786))</f>
        <v/>
      </c>
      <c r="G786" s="37">
        <f>IF(A786="","",YEAR(A786))</f>
        <v/>
      </c>
    </row>
    <row r="787">
      <c r="A787" s="34" t="n"/>
      <c r="B787" s="35" t="n"/>
      <c r="C787" s="35" t="n"/>
      <c r="D787" s="36" t="n"/>
      <c r="E787" s="37">
        <f>IF(C787="","",IFERROR(INDEX(Budget!$B$6:$B$45,MATCH(C787,Budget!$A$6:$A$45,0)),"Unknown"))</f>
        <v/>
      </c>
      <c r="F787" s="37">
        <f>IF(A787="","",MONTH(A787))</f>
        <v/>
      </c>
      <c r="G787" s="37">
        <f>IF(A787="","",YEAR(A787))</f>
        <v/>
      </c>
    </row>
    <row r="788">
      <c r="A788" s="34" t="n"/>
      <c r="B788" s="35" t="n"/>
      <c r="C788" s="35" t="n"/>
      <c r="D788" s="36" t="n"/>
      <c r="E788" s="37">
        <f>IF(C788="","",IFERROR(INDEX(Budget!$B$6:$B$45,MATCH(C788,Budget!$A$6:$A$45,0)),"Unknown"))</f>
        <v/>
      </c>
      <c r="F788" s="37">
        <f>IF(A788="","",MONTH(A788))</f>
        <v/>
      </c>
      <c r="G788" s="37">
        <f>IF(A788="","",YEAR(A788))</f>
        <v/>
      </c>
    </row>
    <row r="789">
      <c r="A789" s="34" t="n"/>
      <c r="B789" s="35" t="n"/>
      <c r="C789" s="35" t="n"/>
      <c r="D789" s="36" t="n"/>
      <c r="E789" s="37">
        <f>IF(C789="","",IFERROR(INDEX(Budget!$B$6:$B$45,MATCH(C789,Budget!$A$6:$A$45,0)),"Unknown"))</f>
        <v/>
      </c>
      <c r="F789" s="37">
        <f>IF(A789="","",MONTH(A789))</f>
        <v/>
      </c>
      <c r="G789" s="37">
        <f>IF(A789="","",YEAR(A789))</f>
        <v/>
      </c>
    </row>
    <row r="790">
      <c r="A790" s="34" t="n"/>
      <c r="B790" s="35" t="n"/>
      <c r="C790" s="35" t="n"/>
      <c r="D790" s="36" t="n"/>
      <c r="E790" s="37">
        <f>IF(C790="","",IFERROR(INDEX(Budget!$B$6:$B$45,MATCH(C790,Budget!$A$6:$A$45,0)),"Unknown"))</f>
        <v/>
      </c>
      <c r="F790" s="37">
        <f>IF(A790="","",MONTH(A790))</f>
        <v/>
      </c>
      <c r="G790" s="37">
        <f>IF(A790="","",YEAR(A790))</f>
        <v/>
      </c>
    </row>
    <row r="791">
      <c r="A791" s="34" t="n"/>
      <c r="B791" s="35" t="n"/>
      <c r="C791" s="35" t="n"/>
      <c r="D791" s="36" t="n"/>
      <c r="E791" s="37">
        <f>IF(C791="","",IFERROR(INDEX(Budget!$B$6:$B$45,MATCH(C791,Budget!$A$6:$A$45,0)),"Unknown"))</f>
        <v/>
      </c>
      <c r="F791" s="37">
        <f>IF(A791="","",MONTH(A791))</f>
        <v/>
      </c>
      <c r="G791" s="37">
        <f>IF(A791="","",YEAR(A791))</f>
        <v/>
      </c>
    </row>
    <row r="792">
      <c r="A792" s="34" t="n"/>
      <c r="B792" s="35" t="n"/>
      <c r="C792" s="35" t="n"/>
      <c r="D792" s="36" t="n"/>
      <c r="E792" s="37">
        <f>IF(C792="","",IFERROR(INDEX(Budget!$B$6:$B$45,MATCH(C792,Budget!$A$6:$A$45,0)),"Unknown"))</f>
        <v/>
      </c>
      <c r="F792" s="37">
        <f>IF(A792="","",MONTH(A792))</f>
        <v/>
      </c>
      <c r="G792" s="37">
        <f>IF(A792="","",YEAR(A792))</f>
        <v/>
      </c>
    </row>
    <row r="793">
      <c r="A793" s="34" t="n"/>
      <c r="B793" s="35" t="n"/>
      <c r="C793" s="35" t="n"/>
      <c r="D793" s="36" t="n"/>
      <c r="E793" s="37">
        <f>IF(C793="","",IFERROR(INDEX(Budget!$B$6:$B$45,MATCH(C793,Budget!$A$6:$A$45,0)),"Unknown"))</f>
        <v/>
      </c>
      <c r="F793" s="37">
        <f>IF(A793="","",MONTH(A793))</f>
        <v/>
      </c>
      <c r="G793" s="37">
        <f>IF(A793="","",YEAR(A793))</f>
        <v/>
      </c>
    </row>
    <row r="794">
      <c r="A794" s="34" t="n"/>
      <c r="B794" s="35" t="n"/>
      <c r="C794" s="35" t="n"/>
      <c r="D794" s="36" t="n"/>
      <c r="E794" s="37">
        <f>IF(C794="","",IFERROR(INDEX(Budget!$B$6:$B$45,MATCH(C794,Budget!$A$6:$A$45,0)),"Unknown"))</f>
        <v/>
      </c>
      <c r="F794" s="37">
        <f>IF(A794="","",MONTH(A794))</f>
        <v/>
      </c>
      <c r="G794" s="37">
        <f>IF(A794="","",YEAR(A794))</f>
        <v/>
      </c>
    </row>
    <row r="795">
      <c r="A795" s="34" t="n"/>
      <c r="B795" s="35" t="n"/>
      <c r="C795" s="35" t="n"/>
      <c r="D795" s="36" t="n"/>
      <c r="E795" s="37">
        <f>IF(C795="","",IFERROR(INDEX(Budget!$B$6:$B$45,MATCH(C795,Budget!$A$6:$A$45,0)),"Unknown"))</f>
        <v/>
      </c>
      <c r="F795" s="37">
        <f>IF(A795="","",MONTH(A795))</f>
        <v/>
      </c>
      <c r="G795" s="37">
        <f>IF(A795="","",YEAR(A795))</f>
        <v/>
      </c>
    </row>
    <row r="796">
      <c r="A796" s="34" t="n"/>
      <c r="B796" s="35" t="n"/>
      <c r="C796" s="35" t="n"/>
      <c r="D796" s="36" t="n"/>
      <c r="E796" s="37">
        <f>IF(C796="","",IFERROR(INDEX(Budget!$B$6:$B$45,MATCH(C796,Budget!$A$6:$A$45,0)),"Unknown"))</f>
        <v/>
      </c>
      <c r="F796" s="37">
        <f>IF(A796="","",MONTH(A796))</f>
        <v/>
      </c>
      <c r="G796" s="37">
        <f>IF(A796="","",YEAR(A796))</f>
        <v/>
      </c>
    </row>
    <row r="797">
      <c r="A797" s="34" t="n"/>
      <c r="B797" s="35" t="n"/>
      <c r="C797" s="35" t="n"/>
      <c r="D797" s="36" t="n"/>
      <c r="E797" s="37">
        <f>IF(C797="","",IFERROR(INDEX(Budget!$B$6:$B$45,MATCH(C797,Budget!$A$6:$A$45,0)),"Unknown"))</f>
        <v/>
      </c>
      <c r="F797" s="37">
        <f>IF(A797="","",MONTH(A797))</f>
        <v/>
      </c>
      <c r="G797" s="37">
        <f>IF(A797="","",YEAR(A797))</f>
        <v/>
      </c>
    </row>
    <row r="798">
      <c r="A798" s="34" t="n"/>
      <c r="B798" s="35" t="n"/>
      <c r="C798" s="35" t="n"/>
      <c r="D798" s="36" t="n"/>
      <c r="E798" s="37">
        <f>IF(C798="","",IFERROR(INDEX(Budget!$B$6:$B$45,MATCH(C798,Budget!$A$6:$A$45,0)),"Unknown"))</f>
        <v/>
      </c>
      <c r="F798" s="37">
        <f>IF(A798="","",MONTH(A798))</f>
        <v/>
      </c>
      <c r="G798" s="37">
        <f>IF(A798="","",YEAR(A798))</f>
        <v/>
      </c>
    </row>
    <row r="799">
      <c r="A799" s="34" t="n"/>
      <c r="B799" s="35" t="n"/>
      <c r="C799" s="35" t="n"/>
      <c r="D799" s="36" t="n"/>
      <c r="E799" s="37">
        <f>IF(C799="","",IFERROR(INDEX(Budget!$B$6:$B$45,MATCH(C799,Budget!$A$6:$A$45,0)),"Unknown"))</f>
        <v/>
      </c>
      <c r="F799" s="37">
        <f>IF(A799="","",MONTH(A799))</f>
        <v/>
      </c>
      <c r="G799" s="37">
        <f>IF(A799="","",YEAR(A799))</f>
        <v/>
      </c>
    </row>
    <row r="800">
      <c r="A800" s="34" t="n"/>
      <c r="B800" s="35" t="n"/>
      <c r="C800" s="35" t="n"/>
      <c r="D800" s="36" t="n"/>
      <c r="E800" s="37">
        <f>IF(C800="","",IFERROR(INDEX(Budget!$B$6:$B$45,MATCH(C800,Budget!$A$6:$A$45,0)),"Unknown"))</f>
        <v/>
      </c>
      <c r="F800" s="37">
        <f>IF(A800="","",MONTH(A800))</f>
        <v/>
      </c>
      <c r="G800" s="37">
        <f>IF(A800="","",YEAR(A800))</f>
        <v/>
      </c>
    </row>
    <row r="801">
      <c r="A801" s="34" t="n"/>
      <c r="B801" s="35" t="n"/>
      <c r="C801" s="35" t="n"/>
      <c r="D801" s="36" t="n"/>
      <c r="E801" s="37">
        <f>IF(C801="","",IFERROR(INDEX(Budget!$B$6:$B$45,MATCH(C801,Budget!$A$6:$A$45,0)),"Unknown"))</f>
        <v/>
      </c>
      <c r="F801" s="37">
        <f>IF(A801="","",MONTH(A801))</f>
        <v/>
      </c>
      <c r="G801" s="37">
        <f>IF(A801="","",YEAR(A801))</f>
        <v/>
      </c>
    </row>
    <row r="802">
      <c r="A802" s="34" t="n"/>
      <c r="B802" s="35" t="n"/>
      <c r="C802" s="35" t="n"/>
      <c r="D802" s="36" t="n"/>
      <c r="E802" s="37">
        <f>IF(C802="","",IFERROR(INDEX(Budget!$B$6:$B$45,MATCH(C802,Budget!$A$6:$A$45,0)),"Unknown"))</f>
        <v/>
      </c>
      <c r="F802" s="37">
        <f>IF(A802="","",MONTH(A802))</f>
        <v/>
      </c>
      <c r="G802" s="37">
        <f>IF(A802="","",YEAR(A802))</f>
        <v/>
      </c>
    </row>
    <row r="803">
      <c r="A803" s="34" t="n"/>
      <c r="B803" s="35" t="n"/>
      <c r="C803" s="35" t="n"/>
      <c r="D803" s="36" t="n"/>
      <c r="E803" s="37">
        <f>IF(C803="","",IFERROR(INDEX(Budget!$B$6:$B$45,MATCH(C803,Budget!$A$6:$A$45,0)),"Unknown"))</f>
        <v/>
      </c>
      <c r="F803" s="37">
        <f>IF(A803="","",MONTH(A803))</f>
        <v/>
      </c>
      <c r="G803" s="37">
        <f>IF(A803="","",YEAR(A803))</f>
        <v/>
      </c>
    </row>
    <row r="804">
      <c r="A804" s="34" t="n"/>
      <c r="B804" s="35" t="n"/>
      <c r="C804" s="35" t="n"/>
      <c r="D804" s="36" t="n"/>
      <c r="E804" s="37">
        <f>IF(C804="","",IFERROR(INDEX(Budget!$B$6:$B$45,MATCH(C804,Budget!$A$6:$A$45,0)),"Unknown"))</f>
        <v/>
      </c>
      <c r="F804" s="37">
        <f>IF(A804="","",MONTH(A804))</f>
        <v/>
      </c>
      <c r="G804" s="37">
        <f>IF(A804="","",YEAR(A804))</f>
        <v/>
      </c>
    </row>
    <row r="805">
      <c r="A805" s="34" t="n"/>
      <c r="B805" s="35" t="n"/>
      <c r="C805" s="35" t="n"/>
      <c r="D805" s="36" t="n"/>
      <c r="E805" s="37">
        <f>IF(C805="","",IFERROR(INDEX(Budget!$B$6:$B$45,MATCH(C805,Budget!$A$6:$A$45,0)),"Unknown"))</f>
        <v/>
      </c>
      <c r="F805" s="37">
        <f>IF(A805="","",MONTH(A805))</f>
        <v/>
      </c>
      <c r="G805" s="37">
        <f>IF(A805="","",YEAR(A805))</f>
        <v/>
      </c>
    </row>
    <row r="806">
      <c r="A806" s="34" t="n"/>
      <c r="B806" s="35" t="n"/>
      <c r="C806" s="35" t="n"/>
      <c r="D806" s="36" t="n"/>
      <c r="E806" s="37">
        <f>IF(C806="","",IFERROR(INDEX(Budget!$B$6:$B$45,MATCH(C806,Budget!$A$6:$A$45,0)),"Unknown"))</f>
        <v/>
      </c>
      <c r="F806" s="37">
        <f>IF(A806="","",MONTH(A806))</f>
        <v/>
      </c>
      <c r="G806" s="37">
        <f>IF(A806="","",YEAR(A806))</f>
        <v/>
      </c>
    </row>
    <row r="807">
      <c r="A807" s="34" t="n"/>
      <c r="B807" s="35" t="n"/>
      <c r="C807" s="35" t="n"/>
      <c r="D807" s="36" t="n"/>
      <c r="E807" s="37">
        <f>IF(C807="","",IFERROR(INDEX(Budget!$B$6:$B$45,MATCH(C807,Budget!$A$6:$A$45,0)),"Unknown"))</f>
        <v/>
      </c>
      <c r="F807" s="37">
        <f>IF(A807="","",MONTH(A807))</f>
        <v/>
      </c>
      <c r="G807" s="37">
        <f>IF(A807="","",YEAR(A807))</f>
        <v/>
      </c>
    </row>
    <row r="808">
      <c r="A808" s="34" t="n"/>
      <c r="B808" s="35" t="n"/>
      <c r="C808" s="35" t="n"/>
      <c r="D808" s="36" t="n"/>
      <c r="E808" s="37">
        <f>IF(C808="","",IFERROR(INDEX(Budget!$B$6:$B$45,MATCH(C808,Budget!$A$6:$A$45,0)),"Unknown"))</f>
        <v/>
      </c>
      <c r="F808" s="37">
        <f>IF(A808="","",MONTH(A808))</f>
        <v/>
      </c>
      <c r="G808" s="37">
        <f>IF(A808="","",YEAR(A808))</f>
        <v/>
      </c>
    </row>
    <row r="809">
      <c r="A809" s="34" t="n"/>
      <c r="B809" s="35" t="n"/>
      <c r="C809" s="35" t="n"/>
      <c r="D809" s="36" t="n"/>
      <c r="E809" s="37">
        <f>IF(C809="","",IFERROR(INDEX(Budget!$B$6:$B$45,MATCH(C809,Budget!$A$6:$A$45,0)),"Unknown"))</f>
        <v/>
      </c>
      <c r="F809" s="37">
        <f>IF(A809="","",MONTH(A809))</f>
        <v/>
      </c>
      <c r="G809" s="37">
        <f>IF(A809="","",YEAR(A809))</f>
        <v/>
      </c>
    </row>
    <row r="810">
      <c r="A810" s="34" t="n"/>
      <c r="B810" s="35" t="n"/>
      <c r="C810" s="35" t="n"/>
      <c r="D810" s="36" t="n"/>
      <c r="E810" s="37">
        <f>IF(C810="","",IFERROR(INDEX(Budget!$B$6:$B$45,MATCH(C810,Budget!$A$6:$A$45,0)),"Unknown"))</f>
        <v/>
      </c>
      <c r="F810" s="37">
        <f>IF(A810="","",MONTH(A810))</f>
        <v/>
      </c>
      <c r="G810" s="37">
        <f>IF(A810="","",YEAR(A810))</f>
        <v/>
      </c>
    </row>
    <row r="811">
      <c r="A811" s="34" t="n"/>
      <c r="B811" s="35" t="n"/>
      <c r="C811" s="35" t="n"/>
      <c r="D811" s="36" t="n"/>
      <c r="E811" s="37">
        <f>IF(C811="","",IFERROR(INDEX(Budget!$B$6:$B$45,MATCH(C811,Budget!$A$6:$A$45,0)),"Unknown"))</f>
        <v/>
      </c>
      <c r="F811" s="37">
        <f>IF(A811="","",MONTH(A811))</f>
        <v/>
      </c>
      <c r="G811" s="37">
        <f>IF(A811="","",YEAR(A811))</f>
        <v/>
      </c>
    </row>
    <row r="812">
      <c r="A812" s="34" t="n"/>
      <c r="B812" s="35" t="n"/>
      <c r="C812" s="35" t="n"/>
      <c r="D812" s="36" t="n"/>
      <c r="E812" s="37">
        <f>IF(C812="","",IFERROR(INDEX(Budget!$B$6:$B$45,MATCH(C812,Budget!$A$6:$A$45,0)),"Unknown"))</f>
        <v/>
      </c>
      <c r="F812" s="37">
        <f>IF(A812="","",MONTH(A812))</f>
        <v/>
      </c>
      <c r="G812" s="37">
        <f>IF(A812="","",YEAR(A812))</f>
        <v/>
      </c>
    </row>
    <row r="813">
      <c r="A813" s="34" t="n"/>
      <c r="B813" s="35" t="n"/>
      <c r="C813" s="35" t="n"/>
      <c r="D813" s="36" t="n"/>
      <c r="E813" s="37">
        <f>IF(C813="","",IFERROR(INDEX(Budget!$B$6:$B$45,MATCH(C813,Budget!$A$6:$A$45,0)),"Unknown"))</f>
        <v/>
      </c>
      <c r="F813" s="37">
        <f>IF(A813="","",MONTH(A813))</f>
        <v/>
      </c>
      <c r="G813" s="37">
        <f>IF(A813="","",YEAR(A813))</f>
        <v/>
      </c>
    </row>
    <row r="814">
      <c r="A814" s="34" t="n"/>
      <c r="B814" s="35" t="n"/>
      <c r="C814" s="35" t="n"/>
      <c r="D814" s="36" t="n"/>
      <c r="E814" s="37">
        <f>IF(C814="","",IFERROR(INDEX(Budget!$B$6:$B$45,MATCH(C814,Budget!$A$6:$A$45,0)),"Unknown"))</f>
        <v/>
      </c>
      <c r="F814" s="37">
        <f>IF(A814="","",MONTH(A814))</f>
        <v/>
      </c>
      <c r="G814" s="37">
        <f>IF(A814="","",YEAR(A814))</f>
        <v/>
      </c>
    </row>
    <row r="815">
      <c r="A815" s="34" t="n"/>
      <c r="B815" s="35" t="n"/>
      <c r="C815" s="35" t="n"/>
      <c r="D815" s="36" t="n"/>
      <c r="E815" s="37">
        <f>IF(C815="","",IFERROR(INDEX(Budget!$B$6:$B$45,MATCH(C815,Budget!$A$6:$A$45,0)),"Unknown"))</f>
        <v/>
      </c>
      <c r="F815" s="37">
        <f>IF(A815="","",MONTH(A815))</f>
        <v/>
      </c>
      <c r="G815" s="37">
        <f>IF(A815="","",YEAR(A815))</f>
        <v/>
      </c>
    </row>
    <row r="816">
      <c r="A816" s="34" t="n"/>
      <c r="B816" s="35" t="n"/>
      <c r="C816" s="35" t="n"/>
      <c r="D816" s="36" t="n"/>
      <c r="E816" s="37">
        <f>IF(C816="","",IFERROR(INDEX(Budget!$B$6:$B$45,MATCH(C816,Budget!$A$6:$A$45,0)),"Unknown"))</f>
        <v/>
      </c>
      <c r="F816" s="37">
        <f>IF(A816="","",MONTH(A816))</f>
        <v/>
      </c>
      <c r="G816" s="37">
        <f>IF(A816="","",YEAR(A816))</f>
        <v/>
      </c>
    </row>
    <row r="817">
      <c r="A817" s="34" t="n"/>
      <c r="B817" s="35" t="n"/>
      <c r="C817" s="35" t="n"/>
      <c r="D817" s="36" t="n"/>
      <c r="E817" s="37">
        <f>IF(C817="","",IFERROR(INDEX(Budget!$B$6:$B$45,MATCH(C817,Budget!$A$6:$A$45,0)),"Unknown"))</f>
        <v/>
      </c>
      <c r="F817" s="37">
        <f>IF(A817="","",MONTH(A817))</f>
        <v/>
      </c>
      <c r="G817" s="37">
        <f>IF(A817="","",YEAR(A817))</f>
        <v/>
      </c>
    </row>
    <row r="818">
      <c r="A818" s="34" t="n"/>
      <c r="B818" s="35" t="n"/>
      <c r="C818" s="35" t="n"/>
      <c r="D818" s="36" t="n"/>
      <c r="E818" s="37">
        <f>IF(C818="","",IFERROR(INDEX(Budget!$B$6:$B$45,MATCH(C818,Budget!$A$6:$A$45,0)),"Unknown"))</f>
        <v/>
      </c>
      <c r="F818" s="37">
        <f>IF(A818="","",MONTH(A818))</f>
        <v/>
      </c>
      <c r="G818" s="37">
        <f>IF(A818="","",YEAR(A818))</f>
        <v/>
      </c>
    </row>
    <row r="819">
      <c r="A819" s="34" t="n"/>
      <c r="B819" s="35" t="n"/>
      <c r="C819" s="35" t="n"/>
      <c r="D819" s="36" t="n"/>
      <c r="E819" s="37">
        <f>IF(C819="","",IFERROR(INDEX(Budget!$B$6:$B$45,MATCH(C819,Budget!$A$6:$A$45,0)),"Unknown"))</f>
        <v/>
      </c>
      <c r="F819" s="37">
        <f>IF(A819="","",MONTH(A819))</f>
        <v/>
      </c>
      <c r="G819" s="37">
        <f>IF(A819="","",YEAR(A819))</f>
        <v/>
      </c>
    </row>
    <row r="820">
      <c r="A820" s="34" t="n"/>
      <c r="B820" s="35" t="n"/>
      <c r="C820" s="35" t="n"/>
      <c r="D820" s="36" t="n"/>
      <c r="E820" s="37">
        <f>IF(C820="","",IFERROR(INDEX(Budget!$B$6:$B$45,MATCH(C820,Budget!$A$6:$A$45,0)),"Unknown"))</f>
        <v/>
      </c>
      <c r="F820" s="37">
        <f>IF(A820="","",MONTH(A820))</f>
        <v/>
      </c>
      <c r="G820" s="37">
        <f>IF(A820="","",YEAR(A820))</f>
        <v/>
      </c>
    </row>
    <row r="821">
      <c r="A821" s="34" t="n"/>
      <c r="B821" s="35" t="n"/>
      <c r="C821" s="35" t="n"/>
      <c r="D821" s="36" t="n"/>
      <c r="E821" s="37">
        <f>IF(C821="","",IFERROR(INDEX(Budget!$B$6:$B$45,MATCH(C821,Budget!$A$6:$A$45,0)),"Unknown"))</f>
        <v/>
      </c>
      <c r="F821" s="37">
        <f>IF(A821="","",MONTH(A821))</f>
        <v/>
      </c>
      <c r="G821" s="37">
        <f>IF(A821="","",YEAR(A821))</f>
        <v/>
      </c>
    </row>
    <row r="822">
      <c r="A822" s="34" t="n"/>
      <c r="B822" s="35" t="n"/>
      <c r="C822" s="35" t="n"/>
      <c r="D822" s="36" t="n"/>
      <c r="E822" s="37">
        <f>IF(C822="","",IFERROR(INDEX(Budget!$B$6:$B$45,MATCH(C822,Budget!$A$6:$A$45,0)),"Unknown"))</f>
        <v/>
      </c>
      <c r="F822" s="37">
        <f>IF(A822="","",MONTH(A822))</f>
        <v/>
      </c>
      <c r="G822" s="37">
        <f>IF(A822="","",YEAR(A822))</f>
        <v/>
      </c>
    </row>
    <row r="823">
      <c r="A823" s="34" t="n"/>
      <c r="B823" s="35" t="n"/>
      <c r="C823" s="35" t="n"/>
      <c r="D823" s="36" t="n"/>
      <c r="E823" s="37">
        <f>IF(C823="","",IFERROR(INDEX(Budget!$B$6:$B$45,MATCH(C823,Budget!$A$6:$A$45,0)),"Unknown"))</f>
        <v/>
      </c>
      <c r="F823" s="37">
        <f>IF(A823="","",MONTH(A823))</f>
        <v/>
      </c>
      <c r="G823" s="37">
        <f>IF(A823="","",YEAR(A823))</f>
        <v/>
      </c>
    </row>
    <row r="824">
      <c r="A824" s="34" t="n"/>
      <c r="B824" s="35" t="n"/>
      <c r="C824" s="35" t="n"/>
      <c r="D824" s="36" t="n"/>
      <c r="E824" s="37">
        <f>IF(C824="","",IFERROR(INDEX(Budget!$B$6:$B$45,MATCH(C824,Budget!$A$6:$A$45,0)),"Unknown"))</f>
        <v/>
      </c>
      <c r="F824" s="37">
        <f>IF(A824="","",MONTH(A824))</f>
        <v/>
      </c>
      <c r="G824" s="37">
        <f>IF(A824="","",YEAR(A824))</f>
        <v/>
      </c>
    </row>
    <row r="825">
      <c r="A825" s="34" t="n"/>
      <c r="B825" s="35" t="n"/>
      <c r="C825" s="35" t="n"/>
      <c r="D825" s="36" t="n"/>
      <c r="E825" s="37">
        <f>IF(C825="","",IFERROR(INDEX(Budget!$B$6:$B$45,MATCH(C825,Budget!$A$6:$A$45,0)),"Unknown"))</f>
        <v/>
      </c>
      <c r="F825" s="37">
        <f>IF(A825="","",MONTH(A825))</f>
        <v/>
      </c>
      <c r="G825" s="37">
        <f>IF(A825="","",YEAR(A825))</f>
        <v/>
      </c>
    </row>
    <row r="826">
      <c r="A826" s="34" t="n"/>
      <c r="B826" s="35" t="n"/>
      <c r="C826" s="35" t="n"/>
      <c r="D826" s="36" t="n"/>
      <c r="E826" s="37">
        <f>IF(C826="","",IFERROR(INDEX(Budget!$B$6:$B$45,MATCH(C826,Budget!$A$6:$A$45,0)),"Unknown"))</f>
        <v/>
      </c>
      <c r="F826" s="37">
        <f>IF(A826="","",MONTH(A826))</f>
        <v/>
      </c>
      <c r="G826" s="37">
        <f>IF(A826="","",YEAR(A826))</f>
        <v/>
      </c>
    </row>
    <row r="827">
      <c r="A827" s="34" t="n"/>
      <c r="B827" s="35" t="n"/>
      <c r="C827" s="35" t="n"/>
      <c r="D827" s="36" t="n"/>
      <c r="E827" s="37">
        <f>IF(C827="","",IFERROR(INDEX(Budget!$B$6:$B$45,MATCH(C827,Budget!$A$6:$A$45,0)),"Unknown"))</f>
        <v/>
      </c>
      <c r="F827" s="37">
        <f>IF(A827="","",MONTH(A827))</f>
        <v/>
      </c>
      <c r="G827" s="37">
        <f>IF(A827="","",YEAR(A827))</f>
        <v/>
      </c>
    </row>
    <row r="828">
      <c r="A828" s="34" t="n"/>
      <c r="B828" s="35" t="n"/>
      <c r="C828" s="35" t="n"/>
      <c r="D828" s="36" t="n"/>
      <c r="E828" s="37">
        <f>IF(C828="","",IFERROR(INDEX(Budget!$B$6:$B$45,MATCH(C828,Budget!$A$6:$A$45,0)),"Unknown"))</f>
        <v/>
      </c>
      <c r="F828" s="37">
        <f>IF(A828="","",MONTH(A828))</f>
        <v/>
      </c>
      <c r="G828" s="37">
        <f>IF(A828="","",YEAR(A828))</f>
        <v/>
      </c>
    </row>
    <row r="829">
      <c r="A829" s="34" t="n"/>
      <c r="B829" s="35" t="n"/>
      <c r="C829" s="35" t="n"/>
      <c r="D829" s="36" t="n"/>
      <c r="E829" s="37">
        <f>IF(C829="","",IFERROR(INDEX(Budget!$B$6:$B$45,MATCH(C829,Budget!$A$6:$A$45,0)),"Unknown"))</f>
        <v/>
      </c>
      <c r="F829" s="37">
        <f>IF(A829="","",MONTH(A829))</f>
        <v/>
      </c>
      <c r="G829" s="37">
        <f>IF(A829="","",YEAR(A829))</f>
        <v/>
      </c>
    </row>
    <row r="830">
      <c r="A830" s="34" t="n"/>
      <c r="B830" s="35" t="n"/>
      <c r="C830" s="35" t="n"/>
      <c r="D830" s="36" t="n"/>
      <c r="E830" s="37">
        <f>IF(C830="","",IFERROR(INDEX(Budget!$B$6:$B$45,MATCH(C830,Budget!$A$6:$A$45,0)),"Unknown"))</f>
        <v/>
      </c>
      <c r="F830" s="37">
        <f>IF(A830="","",MONTH(A830))</f>
        <v/>
      </c>
      <c r="G830" s="37">
        <f>IF(A830="","",YEAR(A830))</f>
        <v/>
      </c>
    </row>
    <row r="831">
      <c r="A831" s="34" t="n"/>
      <c r="B831" s="35" t="n"/>
      <c r="C831" s="35" t="n"/>
      <c r="D831" s="36" t="n"/>
      <c r="E831" s="37">
        <f>IF(C831="","",IFERROR(INDEX(Budget!$B$6:$B$45,MATCH(C831,Budget!$A$6:$A$45,0)),"Unknown"))</f>
        <v/>
      </c>
      <c r="F831" s="37">
        <f>IF(A831="","",MONTH(A831))</f>
        <v/>
      </c>
      <c r="G831" s="37">
        <f>IF(A831="","",YEAR(A831))</f>
        <v/>
      </c>
    </row>
    <row r="832">
      <c r="A832" s="34" t="n"/>
      <c r="B832" s="35" t="n"/>
      <c r="C832" s="35" t="n"/>
      <c r="D832" s="36" t="n"/>
      <c r="E832" s="37">
        <f>IF(C832="","",IFERROR(INDEX(Budget!$B$6:$B$45,MATCH(C832,Budget!$A$6:$A$45,0)),"Unknown"))</f>
        <v/>
      </c>
      <c r="F832" s="37">
        <f>IF(A832="","",MONTH(A832))</f>
        <v/>
      </c>
      <c r="G832" s="37">
        <f>IF(A832="","",YEAR(A832))</f>
        <v/>
      </c>
    </row>
    <row r="833">
      <c r="A833" s="34" t="n"/>
      <c r="B833" s="35" t="n"/>
      <c r="C833" s="35" t="n"/>
      <c r="D833" s="36" t="n"/>
      <c r="E833" s="37">
        <f>IF(C833="","",IFERROR(INDEX(Budget!$B$6:$B$45,MATCH(C833,Budget!$A$6:$A$45,0)),"Unknown"))</f>
        <v/>
      </c>
      <c r="F833" s="37">
        <f>IF(A833="","",MONTH(A833))</f>
        <v/>
      </c>
      <c r="G833" s="37">
        <f>IF(A833="","",YEAR(A833))</f>
        <v/>
      </c>
    </row>
    <row r="834">
      <c r="A834" s="34" t="n"/>
      <c r="B834" s="35" t="n"/>
      <c r="C834" s="35" t="n"/>
      <c r="D834" s="36" t="n"/>
      <c r="E834" s="37">
        <f>IF(C834="","",IFERROR(INDEX(Budget!$B$6:$B$45,MATCH(C834,Budget!$A$6:$A$45,0)),"Unknown"))</f>
        <v/>
      </c>
      <c r="F834" s="37">
        <f>IF(A834="","",MONTH(A834))</f>
        <v/>
      </c>
      <c r="G834" s="37">
        <f>IF(A834="","",YEAR(A834))</f>
        <v/>
      </c>
    </row>
    <row r="835">
      <c r="A835" s="34" t="n"/>
      <c r="B835" s="35" t="n"/>
      <c r="C835" s="35" t="n"/>
      <c r="D835" s="36" t="n"/>
      <c r="E835" s="37">
        <f>IF(C835="","",IFERROR(INDEX(Budget!$B$6:$B$45,MATCH(C835,Budget!$A$6:$A$45,0)),"Unknown"))</f>
        <v/>
      </c>
      <c r="F835" s="37">
        <f>IF(A835="","",MONTH(A835))</f>
        <v/>
      </c>
      <c r="G835" s="37">
        <f>IF(A835="","",YEAR(A835))</f>
        <v/>
      </c>
    </row>
    <row r="836">
      <c r="A836" s="34" t="n"/>
      <c r="B836" s="35" t="n"/>
      <c r="C836" s="35" t="n"/>
      <c r="D836" s="36" t="n"/>
      <c r="E836" s="37">
        <f>IF(C836="","",IFERROR(INDEX(Budget!$B$6:$B$45,MATCH(C836,Budget!$A$6:$A$45,0)),"Unknown"))</f>
        <v/>
      </c>
      <c r="F836" s="37">
        <f>IF(A836="","",MONTH(A836))</f>
        <v/>
      </c>
      <c r="G836" s="37">
        <f>IF(A836="","",YEAR(A836))</f>
        <v/>
      </c>
    </row>
    <row r="837">
      <c r="A837" s="34" t="n"/>
      <c r="B837" s="35" t="n"/>
      <c r="C837" s="35" t="n"/>
      <c r="D837" s="36" t="n"/>
      <c r="E837" s="37">
        <f>IF(C837="","",IFERROR(INDEX(Budget!$B$6:$B$45,MATCH(C837,Budget!$A$6:$A$45,0)),"Unknown"))</f>
        <v/>
      </c>
      <c r="F837" s="37">
        <f>IF(A837="","",MONTH(A837))</f>
        <v/>
      </c>
      <c r="G837" s="37">
        <f>IF(A837="","",YEAR(A837))</f>
        <v/>
      </c>
    </row>
    <row r="838">
      <c r="A838" s="34" t="n"/>
      <c r="B838" s="35" t="n"/>
      <c r="C838" s="35" t="n"/>
      <c r="D838" s="36" t="n"/>
      <c r="E838" s="37">
        <f>IF(C838="","",IFERROR(INDEX(Budget!$B$6:$B$45,MATCH(C838,Budget!$A$6:$A$45,0)),"Unknown"))</f>
        <v/>
      </c>
      <c r="F838" s="37">
        <f>IF(A838="","",MONTH(A838))</f>
        <v/>
      </c>
      <c r="G838" s="37">
        <f>IF(A838="","",YEAR(A838))</f>
        <v/>
      </c>
    </row>
    <row r="839">
      <c r="A839" s="34" t="n"/>
      <c r="B839" s="35" t="n"/>
      <c r="C839" s="35" t="n"/>
      <c r="D839" s="36" t="n"/>
      <c r="E839" s="37">
        <f>IF(C839="","",IFERROR(INDEX(Budget!$B$6:$B$45,MATCH(C839,Budget!$A$6:$A$45,0)),"Unknown"))</f>
        <v/>
      </c>
      <c r="F839" s="37">
        <f>IF(A839="","",MONTH(A839))</f>
        <v/>
      </c>
      <c r="G839" s="37">
        <f>IF(A839="","",YEAR(A839))</f>
        <v/>
      </c>
    </row>
    <row r="840">
      <c r="A840" s="34" t="n"/>
      <c r="B840" s="35" t="n"/>
      <c r="C840" s="35" t="n"/>
      <c r="D840" s="36" t="n"/>
      <c r="E840" s="37">
        <f>IF(C840="","",IFERROR(INDEX(Budget!$B$6:$B$45,MATCH(C840,Budget!$A$6:$A$45,0)),"Unknown"))</f>
        <v/>
      </c>
      <c r="F840" s="37">
        <f>IF(A840="","",MONTH(A840))</f>
        <v/>
      </c>
      <c r="G840" s="37">
        <f>IF(A840="","",YEAR(A840))</f>
        <v/>
      </c>
    </row>
    <row r="841">
      <c r="A841" s="34" t="n"/>
      <c r="B841" s="35" t="n"/>
      <c r="C841" s="35" t="n"/>
      <c r="D841" s="36" t="n"/>
      <c r="E841" s="37">
        <f>IF(C841="","",IFERROR(INDEX(Budget!$B$6:$B$45,MATCH(C841,Budget!$A$6:$A$45,0)),"Unknown"))</f>
        <v/>
      </c>
      <c r="F841" s="37">
        <f>IF(A841="","",MONTH(A841))</f>
        <v/>
      </c>
      <c r="G841" s="37">
        <f>IF(A841="","",YEAR(A841))</f>
        <v/>
      </c>
    </row>
    <row r="842">
      <c r="A842" s="34" t="n"/>
      <c r="B842" s="35" t="n"/>
      <c r="C842" s="35" t="n"/>
      <c r="D842" s="36" t="n"/>
      <c r="E842" s="37">
        <f>IF(C842="","",IFERROR(INDEX(Budget!$B$6:$B$45,MATCH(C842,Budget!$A$6:$A$45,0)),"Unknown"))</f>
        <v/>
      </c>
      <c r="F842" s="37">
        <f>IF(A842="","",MONTH(A842))</f>
        <v/>
      </c>
      <c r="G842" s="37">
        <f>IF(A842="","",YEAR(A842))</f>
        <v/>
      </c>
    </row>
    <row r="843">
      <c r="A843" s="34" t="n"/>
      <c r="B843" s="35" t="n"/>
      <c r="C843" s="35" t="n"/>
      <c r="D843" s="36" t="n"/>
      <c r="E843" s="37">
        <f>IF(C843="","",IFERROR(INDEX(Budget!$B$6:$B$45,MATCH(C843,Budget!$A$6:$A$45,0)),"Unknown"))</f>
        <v/>
      </c>
      <c r="F843" s="37">
        <f>IF(A843="","",MONTH(A843))</f>
        <v/>
      </c>
      <c r="G843" s="37">
        <f>IF(A843="","",YEAR(A843))</f>
        <v/>
      </c>
    </row>
    <row r="844">
      <c r="A844" s="34" t="n"/>
      <c r="B844" s="35" t="n"/>
      <c r="C844" s="35" t="n"/>
      <c r="D844" s="36" t="n"/>
      <c r="E844" s="37">
        <f>IF(C844="","",IFERROR(INDEX(Budget!$B$6:$B$45,MATCH(C844,Budget!$A$6:$A$45,0)),"Unknown"))</f>
        <v/>
      </c>
      <c r="F844" s="37">
        <f>IF(A844="","",MONTH(A844))</f>
        <v/>
      </c>
      <c r="G844" s="37">
        <f>IF(A844="","",YEAR(A844))</f>
        <v/>
      </c>
    </row>
    <row r="845">
      <c r="A845" s="34" t="n"/>
      <c r="B845" s="35" t="n"/>
      <c r="C845" s="35" t="n"/>
      <c r="D845" s="36" t="n"/>
      <c r="E845" s="37">
        <f>IF(C845="","",IFERROR(INDEX(Budget!$B$6:$B$45,MATCH(C845,Budget!$A$6:$A$45,0)),"Unknown"))</f>
        <v/>
      </c>
      <c r="F845" s="37">
        <f>IF(A845="","",MONTH(A845))</f>
        <v/>
      </c>
      <c r="G845" s="37">
        <f>IF(A845="","",YEAR(A845))</f>
        <v/>
      </c>
    </row>
    <row r="846">
      <c r="A846" s="34" t="n"/>
      <c r="B846" s="35" t="n"/>
      <c r="C846" s="35" t="n"/>
      <c r="D846" s="36" t="n"/>
      <c r="E846" s="37">
        <f>IF(C846="","",IFERROR(INDEX(Budget!$B$6:$B$45,MATCH(C846,Budget!$A$6:$A$45,0)),"Unknown"))</f>
        <v/>
      </c>
      <c r="F846" s="37">
        <f>IF(A846="","",MONTH(A846))</f>
        <v/>
      </c>
      <c r="G846" s="37">
        <f>IF(A846="","",YEAR(A846))</f>
        <v/>
      </c>
    </row>
    <row r="847">
      <c r="A847" s="34" t="n"/>
      <c r="B847" s="35" t="n"/>
      <c r="C847" s="35" t="n"/>
      <c r="D847" s="36" t="n"/>
      <c r="E847" s="37">
        <f>IF(C847="","",IFERROR(INDEX(Budget!$B$6:$B$45,MATCH(C847,Budget!$A$6:$A$45,0)),"Unknown"))</f>
        <v/>
      </c>
      <c r="F847" s="37">
        <f>IF(A847="","",MONTH(A847))</f>
        <v/>
      </c>
      <c r="G847" s="37">
        <f>IF(A847="","",YEAR(A847))</f>
        <v/>
      </c>
    </row>
    <row r="848">
      <c r="A848" s="34" t="n"/>
      <c r="B848" s="35" t="n"/>
      <c r="C848" s="35" t="n"/>
      <c r="D848" s="36" t="n"/>
      <c r="E848" s="37">
        <f>IF(C848="","",IFERROR(INDEX(Budget!$B$6:$B$45,MATCH(C848,Budget!$A$6:$A$45,0)),"Unknown"))</f>
        <v/>
      </c>
      <c r="F848" s="37">
        <f>IF(A848="","",MONTH(A848))</f>
        <v/>
      </c>
      <c r="G848" s="37">
        <f>IF(A848="","",YEAR(A848))</f>
        <v/>
      </c>
    </row>
    <row r="849">
      <c r="A849" s="34" t="n"/>
      <c r="B849" s="35" t="n"/>
      <c r="C849" s="35" t="n"/>
      <c r="D849" s="36" t="n"/>
      <c r="E849" s="37">
        <f>IF(C849="","",IFERROR(INDEX(Budget!$B$6:$B$45,MATCH(C849,Budget!$A$6:$A$45,0)),"Unknown"))</f>
        <v/>
      </c>
      <c r="F849" s="37">
        <f>IF(A849="","",MONTH(A849))</f>
        <v/>
      </c>
      <c r="G849" s="37">
        <f>IF(A849="","",YEAR(A849))</f>
        <v/>
      </c>
    </row>
    <row r="850">
      <c r="A850" s="34" t="n"/>
      <c r="B850" s="35" t="n"/>
      <c r="C850" s="35" t="n"/>
      <c r="D850" s="36" t="n"/>
      <c r="E850" s="37">
        <f>IF(C850="","",IFERROR(INDEX(Budget!$B$6:$B$45,MATCH(C850,Budget!$A$6:$A$45,0)),"Unknown"))</f>
        <v/>
      </c>
      <c r="F850" s="37">
        <f>IF(A850="","",MONTH(A850))</f>
        <v/>
      </c>
      <c r="G850" s="37">
        <f>IF(A850="","",YEAR(A850))</f>
        <v/>
      </c>
    </row>
    <row r="851">
      <c r="A851" s="34" t="n"/>
      <c r="B851" s="35" t="n"/>
      <c r="C851" s="35" t="n"/>
      <c r="D851" s="36" t="n"/>
      <c r="E851" s="37">
        <f>IF(C851="","",IFERROR(INDEX(Budget!$B$6:$B$45,MATCH(C851,Budget!$A$6:$A$45,0)),"Unknown"))</f>
        <v/>
      </c>
      <c r="F851" s="37">
        <f>IF(A851="","",MONTH(A851))</f>
        <v/>
      </c>
      <c r="G851" s="37">
        <f>IF(A851="","",YEAR(A851))</f>
        <v/>
      </c>
    </row>
    <row r="852">
      <c r="A852" s="34" t="n"/>
      <c r="B852" s="35" t="n"/>
      <c r="C852" s="35" t="n"/>
      <c r="D852" s="36" t="n"/>
      <c r="E852" s="37">
        <f>IF(C852="","",IFERROR(INDEX(Budget!$B$6:$B$45,MATCH(C852,Budget!$A$6:$A$45,0)),"Unknown"))</f>
        <v/>
      </c>
      <c r="F852" s="37">
        <f>IF(A852="","",MONTH(A852))</f>
        <v/>
      </c>
      <c r="G852" s="37">
        <f>IF(A852="","",YEAR(A852))</f>
        <v/>
      </c>
    </row>
    <row r="853">
      <c r="A853" s="34" t="n"/>
      <c r="B853" s="35" t="n"/>
      <c r="C853" s="35" t="n"/>
      <c r="D853" s="36" t="n"/>
      <c r="E853" s="37">
        <f>IF(C853="","",IFERROR(INDEX(Budget!$B$6:$B$45,MATCH(C853,Budget!$A$6:$A$45,0)),"Unknown"))</f>
        <v/>
      </c>
      <c r="F853" s="37">
        <f>IF(A853="","",MONTH(A853))</f>
        <v/>
      </c>
      <c r="G853" s="37">
        <f>IF(A853="","",YEAR(A853))</f>
        <v/>
      </c>
    </row>
    <row r="854">
      <c r="A854" s="34" t="n"/>
      <c r="B854" s="35" t="n"/>
      <c r="C854" s="35" t="n"/>
      <c r="D854" s="36" t="n"/>
      <c r="E854" s="37">
        <f>IF(C854="","",IFERROR(INDEX(Budget!$B$6:$B$45,MATCH(C854,Budget!$A$6:$A$45,0)),"Unknown"))</f>
        <v/>
      </c>
      <c r="F854" s="37">
        <f>IF(A854="","",MONTH(A854))</f>
        <v/>
      </c>
      <c r="G854" s="37">
        <f>IF(A854="","",YEAR(A854))</f>
        <v/>
      </c>
    </row>
    <row r="855">
      <c r="A855" s="34" t="n"/>
      <c r="B855" s="35" t="n"/>
      <c r="C855" s="35" t="n"/>
      <c r="D855" s="36" t="n"/>
      <c r="E855" s="37">
        <f>IF(C855="","",IFERROR(INDEX(Budget!$B$6:$B$45,MATCH(C855,Budget!$A$6:$A$45,0)),"Unknown"))</f>
        <v/>
      </c>
      <c r="F855" s="37">
        <f>IF(A855="","",MONTH(A855))</f>
        <v/>
      </c>
      <c r="G855" s="37">
        <f>IF(A855="","",YEAR(A855))</f>
        <v/>
      </c>
    </row>
    <row r="856">
      <c r="A856" s="34" t="n"/>
      <c r="B856" s="35" t="n"/>
      <c r="C856" s="35" t="n"/>
      <c r="D856" s="36" t="n"/>
      <c r="E856" s="37">
        <f>IF(C856="","",IFERROR(INDEX(Budget!$B$6:$B$45,MATCH(C856,Budget!$A$6:$A$45,0)),"Unknown"))</f>
        <v/>
      </c>
      <c r="F856" s="37">
        <f>IF(A856="","",MONTH(A856))</f>
        <v/>
      </c>
      <c r="G856" s="37">
        <f>IF(A856="","",YEAR(A856))</f>
        <v/>
      </c>
    </row>
    <row r="857">
      <c r="A857" s="34" t="n"/>
      <c r="B857" s="35" t="n"/>
      <c r="C857" s="35" t="n"/>
      <c r="D857" s="36" t="n"/>
      <c r="E857" s="37">
        <f>IF(C857="","",IFERROR(INDEX(Budget!$B$6:$B$45,MATCH(C857,Budget!$A$6:$A$45,0)),"Unknown"))</f>
        <v/>
      </c>
      <c r="F857" s="37">
        <f>IF(A857="","",MONTH(A857))</f>
        <v/>
      </c>
      <c r="G857" s="37">
        <f>IF(A857="","",YEAR(A857))</f>
        <v/>
      </c>
    </row>
    <row r="858">
      <c r="A858" s="34" t="n"/>
      <c r="B858" s="35" t="n"/>
      <c r="C858" s="35" t="n"/>
      <c r="D858" s="36" t="n"/>
      <c r="E858" s="37">
        <f>IF(C858="","",IFERROR(INDEX(Budget!$B$6:$B$45,MATCH(C858,Budget!$A$6:$A$45,0)),"Unknown"))</f>
        <v/>
      </c>
      <c r="F858" s="37">
        <f>IF(A858="","",MONTH(A858))</f>
        <v/>
      </c>
      <c r="G858" s="37">
        <f>IF(A858="","",YEAR(A858))</f>
        <v/>
      </c>
    </row>
    <row r="859">
      <c r="A859" s="34" t="n"/>
      <c r="B859" s="35" t="n"/>
      <c r="C859" s="35" t="n"/>
      <c r="D859" s="36" t="n"/>
      <c r="E859" s="37">
        <f>IF(C859="","",IFERROR(INDEX(Budget!$B$6:$B$45,MATCH(C859,Budget!$A$6:$A$45,0)),"Unknown"))</f>
        <v/>
      </c>
      <c r="F859" s="37">
        <f>IF(A859="","",MONTH(A859))</f>
        <v/>
      </c>
      <c r="G859" s="37">
        <f>IF(A859="","",YEAR(A859))</f>
        <v/>
      </c>
    </row>
    <row r="860">
      <c r="A860" s="34" t="n"/>
      <c r="B860" s="35" t="n"/>
      <c r="C860" s="35" t="n"/>
      <c r="D860" s="36" t="n"/>
      <c r="E860" s="37">
        <f>IF(C860="","",IFERROR(INDEX(Budget!$B$6:$B$45,MATCH(C860,Budget!$A$6:$A$45,0)),"Unknown"))</f>
        <v/>
      </c>
      <c r="F860" s="37">
        <f>IF(A860="","",MONTH(A860))</f>
        <v/>
      </c>
      <c r="G860" s="37">
        <f>IF(A860="","",YEAR(A860))</f>
        <v/>
      </c>
    </row>
    <row r="861">
      <c r="A861" s="34" t="n"/>
      <c r="B861" s="35" t="n"/>
      <c r="C861" s="35" t="n"/>
      <c r="D861" s="36" t="n"/>
      <c r="E861" s="37">
        <f>IF(C861="","",IFERROR(INDEX(Budget!$B$6:$B$45,MATCH(C861,Budget!$A$6:$A$45,0)),"Unknown"))</f>
        <v/>
      </c>
      <c r="F861" s="37">
        <f>IF(A861="","",MONTH(A861))</f>
        <v/>
      </c>
      <c r="G861" s="37">
        <f>IF(A861="","",YEAR(A861))</f>
        <v/>
      </c>
    </row>
    <row r="862">
      <c r="A862" s="34" t="n"/>
      <c r="B862" s="35" t="n"/>
      <c r="C862" s="35" t="n"/>
      <c r="D862" s="36" t="n"/>
      <c r="E862" s="37">
        <f>IF(C862="","",IFERROR(INDEX(Budget!$B$6:$B$45,MATCH(C862,Budget!$A$6:$A$45,0)),"Unknown"))</f>
        <v/>
      </c>
      <c r="F862" s="37">
        <f>IF(A862="","",MONTH(A862))</f>
        <v/>
      </c>
      <c r="G862" s="37">
        <f>IF(A862="","",YEAR(A862))</f>
        <v/>
      </c>
    </row>
    <row r="863">
      <c r="A863" s="34" t="n"/>
      <c r="B863" s="35" t="n"/>
      <c r="C863" s="35" t="n"/>
      <c r="D863" s="36" t="n"/>
      <c r="E863" s="37">
        <f>IF(C863="","",IFERROR(INDEX(Budget!$B$6:$B$45,MATCH(C863,Budget!$A$6:$A$45,0)),"Unknown"))</f>
        <v/>
      </c>
      <c r="F863" s="37">
        <f>IF(A863="","",MONTH(A863))</f>
        <v/>
      </c>
      <c r="G863" s="37">
        <f>IF(A863="","",YEAR(A863))</f>
        <v/>
      </c>
    </row>
    <row r="864">
      <c r="A864" s="34" t="n"/>
      <c r="B864" s="35" t="n"/>
      <c r="C864" s="35" t="n"/>
      <c r="D864" s="36" t="n"/>
      <c r="E864" s="37">
        <f>IF(C864="","",IFERROR(INDEX(Budget!$B$6:$B$45,MATCH(C864,Budget!$A$6:$A$45,0)),"Unknown"))</f>
        <v/>
      </c>
      <c r="F864" s="37">
        <f>IF(A864="","",MONTH(A864))</f>
        <v/>
      </c>
      <c r="G864" s="37">
        <f>IF(A864="","",YEAR(A864))</f>
        <v/>
      </c>
    </row>
    <row r="865">
      <c r="A865" s="34" t="n"/>
      <c r="B865" s="35" t="n"/>
      <c r="C865" s="35" t="n"/>
      <c r="D865" s="36" t="n"/>
      <c r="E865" s="37">
        <f>IF(C865="","",IFERROR(INDEX(Budget!$B$6:$B$45,MATCH(C865,Budget!$A$6:$A$45,0)),"Unknown"))</f>
        <v/>
      </c>
      <c r="F865" s="37">
        <f>IF(A865="","",MONTH(A865))</f>
        <v/>
      </c>
      <c r="G865" s="37">
        <f>IF(A865="","",YEAR(A865))</f>
        <v/>
      </c>
    </row>
    <row r="866">
      <c r="A866" s="34" t="n"/>
      <c r="B866" s="35" t="n"/>
      <c r="C866" s="35" t="n"/>
      <c r="D866" s="36" t="n"/>
      <c r="E866" s="37">
        <f>IF(C866="","",IFERROR(INDEX(Budget!$B$6:$B$45,MATCH(C866,Budget!$A$6:$A$45,0)),"Unknown"))</f>
        <v/>
      </c>
      <c r="F866" s="37">
        <f>IF(A866="","",MONTH(A866))</f>
        <v/>
      </c>
      <c r="G866" s="37">
        <f>IF(A866="","",YEAR(A866))</f>
        <v/>
      </c>
    </row>
    <row r="867">
      <c r="A867" s="34" t="n"/>
      <c r="B867" s="35" t="n"/>
      <c r="C867" s="35" t="n"/>
      <c r="D867" s="36" t="n"/>
      <c r="E867" s="37">
        <f>IF(C867="","",IFERROR(INDEX(Budget!$B$6:$B$45,MATCH(C867,Budget!$A$6:$A$45,0)),"Unknown"))</f>
        <v/>
      </c>
      <c r="F867" s="37">
        <f>IF(A867="","",MONTH(A867))</f>
        <v/>
      </c>
      <c r="G867" s="37">
        <f>IF(A867="","",YEAR(A867))</f>
        <v/>
      </c>
    </row>
    <row r="868">
      <c r="A868" s="34" t="n"/>
      <c r="B868" s="35" t="n"/>
      <c r="C868" s="35" t="n"/>
      <c r="D868" s="36" t="n"/>
      <c r="E868" s="37">
        <f>IF(C868="","",IFERROR(INDEX(Budget!$B$6:$B$45,MATCH(C868,Budget!$A$6:$A$45,0)),"Unknown"))</f>
        <v/>
      </c>
      <c r="F868" s="37">
        <f>IF(A868="","",MONTH(A868))</f>
        <v/>
      </c>
      <c r="G868" s="37">
        <f>IF(A868="","",YEAR(A868))</f>
        <v/>
      </c>
    </row>
    <row r="869">
      <c r="A869" s="34" t="n"/>
      <c r="B869" s="35" t="n"/>
      <c r="C869" s="35" t="n"/>
      <c r="D869" s="36" t="n"/>
      <c r="E869" s="37">
        <f>IF(C869="","",IFERROR(INDEX(Budget!$B$6:$B$45,MATCH(C869,Budget!$A$6:$A$45,0)),"Unknown"))</f>
        <v/>
      </c>
      <c r="F869" s="37">
        <f>IF(A869="","",MONTH(A869))</f>
        <v/>
      </c>
      <c r="G869" s="37">
        <f>IF(A869="","",YEAR(A869))</f>
        <v/>
      </c>
    </row>
    <row r="870">
      <c r="A870" s="34" t="n"/>
      <c r="B870" s="35" t="n"/>
      <c r="C870" s="35" t="n"/>
      <c r="D870" s="36" t="n"/>
      <c r="E870" s="37">
        <f>IF(C870="","",IFERROR(INDEX(Budget!$B$6:$B$45,MATCH(C870,Budget!$A$6:$A$45,0)),"Unknown"))</f>
        <v/>
      </c>
      <c r="F870" s="37">
        <f>IF(A870="","",MONTH(A870))</f>
        <v/>
      </c>
      <c r="G870" s="37">
        <f>IF(A870="","",YEAR(A870))</f>
        <v/>
      </c>
    </row>
    <row r="871">
      <c r="A871" s="34" t="n"/>
      <c r="B871" s="35" t="n"/>
      <c r="C871" s="35" t="n"/>
      <c r="D871" s="36" t="n"/>
      <c r="E871" s="37">
        <f>IF(C871="","",IFERROR(INDEX(Budget!$B$6:$B$45,MATCH(C871,Budget!$A$6:$A$45,0)),"Unknown"))</f>
        <v/>
      </c>
      <c r="F871" s="37">
        <f>IF(A871="","",MONTH(A871))</f>
        <v/>
      </c>
      <c r="G871" s="37">
        <f>IF(A871="","",YEAR(A871))</f>
        <v/>
      </c>
    </row>
    <row r="872">
      <c r="A872" s="34" t="n"/>
      <c r="B872" s="35" t="n"/>
      <c r="C872" s="35" t="n"/>
      <c r="D872" s="36" t="n"/>
      <c r="E872" s="37">
        <f>IF(C872="","",IFERROR(INDEX(Budget!$B$6:$B$45,MATCH(C872,Budget!$A$6:$A$45,0)),"Unknown"))</f>
        <v/>
      </c>
      <c r="F872" s="37">
        <f>IF(A872="","",MONTH(A872))</f>
        <v/>
      </c>
      <c r="G872" s="37">
        <f>IF(A872="","",YEAR(A872))</f>
        <v/>
      </c>
    </row>
    <row r="873">
      <c r="A873" s="34" t="n"/>
      <c r="B873" s="35" t="n"/>
      <c r="C873" s="35" t="n"/>
      <c r="D873" s="36" t="n"/>
      <c r="E873" s="37">
        <f>IF(C873="","",IFERROR(INDEX(Budget!$B$6:$B$45,MATCH(C873,Budget!$A$6:$A$45,0)),"Unknown"))</f>
        <v/>
      </c>
      <c r="F873" s="37">
        <f>IF(A873="","",MONTH(A873))</f>
        <v/>
      </c>
      <c r="G873" s="37">
        <f>IF(A873="","",YEAR(A873))</f>
        <v/>
      </c>
    </row>
    <row r="874">
      <c r="A874" s="34" t="n"/>
      <c r="B874" s="35" t="n"/>
      <c r="C874" s="35" t="n"/>
      <c r="D874" s="36" t="n"/>
      <c r="E874" s="37">
        <f>IF(C874="","",IFERROR(INDEX(Budget!$B$6:$B$45,MATCH(C874,Budget!$A$6:$A$45,0)),"Unknown"))</f>
        <v/>
      </c>
      <c r="F874" s="37">
        <f>IF(A874="","",MONTH(A874))</f>
        <v/>
      </c>
      <c r="G874" s="37">
        <f>IF(A874="","",YEAR(A874))</f>
        <v/>
      </c>
    </row>
    <row r="875">
      <c r="A875" s="34" t="n"/>
      <c r="B875" s="35" t="n"/>
      <c r="C875" s="35" t="n"/>
      <c r="D875" s="36" t="n"/>
      <c r="E875" s="37">
        <f>IF(C875="","",IFERROR(INDEX(Budget!$B$6:$B$45,MATCH(C875,Budget!$A$6:$A$45,0)),"Unknown"))</f>
        <v/>
      </c>
      <c r="F875" s="37">
        <f>IF(A875="","",MONTH(A875))</f>
        <v/>
      </c>
      <c r="G875" s="37">
        <f>IF(A875="","",YEAR(A875))</f>
        <v/>
      </c>
    </row>
    <row r="876">
      <c r="A876" s="34" t="n"/>
      <c r="B876" s="35" t="n"/>
      <c r="C876" s="35" t="n"/>
      <c r="D876" s="36" t="n"/>
      <c r="E876" s="37">
        <f>IF(C876="","",IFERROR(INDEX(Budget!$B$6:$B$45,MATCH(C876,Budget!$A$6:$A$45,0)),"Unknown"))</f>
        <v/>
      </c>
      <c r="F876" s="37">
        <f>IF(A876="","",MONTH(A876))</f>
        <v/>
      </c>
      <c r="G876" s="37">
        <f>IF(A876="","",YEAR(A876))</f>
        <v/>
      </c>
    </row>
    <row r="877">
      <c r="A877" s="34" t="n"/>
      <c r="B877" s="35" t="n"/>
      <c r="C877" s="35" t="n"/>
      <c r="D877" s="36" t="n"/>
      <c r="E877" s="37">
        <f>IF(C877="","",IFERROR(INDEX(Budget!$B$6:$B$45,MATCH(C877,Budget!$A$6:$A$45,0)),"Unknown"))</f>
        <v/>
      </c>
      <c r="F877" s="37">
        <f>IF(A877="","",MONTH(A877))</f>
        <v/>
      </c>
      <c r="G877" s="37">
        <f>IF(A877="","",YEAR(A877))</f>
        <v/>
      </c>
    </row>
    <row r="878">
      <c r="A878" s="34" t="n"/>
      <c r="B878" s="35" t="n"/>
      <c r="C878" s="35" t="n"/>
      <c r="D878" s="36" t="n"/>
      <c r="E878" s="37">
        <f>IF(C878="","",IFERROR(INDEX(Budget!$B$6:$B$45,MATCH(C878,Budget!$A$6:$A$45,0)),"Unknown"))</f>
        <v/>
      </c>
      <c r="F878" s="37">
        <f>IF(A878="","",MONTH(A878))</f>
        <v/>
      </c>
      <c r="G878" s="37">
        <f>IF(A878="","",YEAR(A878))</f>
        <v/>
      </c>
    </row>
    <row r="879">
      <c r="A879" s="34" t="n"/>
      <c r="B879" s="35" t="n"/>
      <c r="C879" s="35" t="n"/>
      <c r="D879" s="36" t="n"/>
      <c r="E879" s="37">
        <f>IF(C879="","",IFERROR(INDEX(Budget!$B$6:$B$45,MATCH(C879,Budget!$A$6:$A$45,0)),"Unknown"))</f>
        <v/>
      </c>
      <c r="F879" s="37">
        <f>IF(A879="","",MONTH(A879))</f>
        <v/>
      </c>
      <c r="G879" s="37">
        <f>IF(A879="","",YEAR(A879))</f>
        <v/>
      </c>
    </row>
    <row r="880">
      <c r="A880" s="34" t="n"/>
      <c r="B880" s="35" t="n"/>
      <c r="C880" s="35" t="n"/>
      <c r="D880" s="36" t="n"/>
      <c r="E880" s="37">
        <f>IF(C880="","",IFERROR(INDEX(Budget!$B$6:$B$45,MATCH(C880,Budget!$A$6:$A$45,0)),"Unknown"))</f>
        <v/>
      </c>
      <c r="F880" s="37">
        <f>IF(A880="","",MONTH(A880))</f>
        <v/>
      </c>
      <c r="G880" s="37">
        <f>IF(A880="","",YEAR(A880))</f>
        <v/>
      </c>
    </row>
    <row r="881">
      <c r="A881" s="34" t="n"/>
      <c r="B881" s="35" t="n"/>
      <c r="C881" s="35" t="n"/>
      <c r="D881" s="36" t="n"/>
      <c r="E881" s="37">
        <f>IF(C881="","",IFERROR(INDEX(Budget!$B$6:$B$45,MATCH(C881,Budget!$A$6:$A$45,0)),"Unknown"))</f>
        <v/>
      </c>
      <c r="F881" s="37">
        <f>IF(A881="","",MONTH(A881))</f>
        <v/>
      </c>
      <c r="G881" s="37">
        <f>IF(A881="","",YEAR(A881))</f>
        <v/>
      </c>
    </row>
    <row r="882">
      <c r="A882" s="34" t="n"/>
      <c r="B882" s="35" t="n"/>
      <c r="C882" s="35" t="n"/>
      <c r="D882" s="36" t="n"/>
      <c r="E882" s="37">
        <f>IF(C882="","",IFERROR(INDEX(Budget!$B$6:$B$45,MATCH(C882,Budget!$A$6:$A$45,0)),"Unknown"))</f>
        <v/>
      </c>
      <c r="F882" s="37">
        <f>IF(A882="","",MONTH(A882))</f>
        <v/>
      </c>
      <c r="G882" s="37">
        <f>IF(A882="","",YEAR(A882))</f>
        <v/>
      </c>
    </row>
    <row r="883">
      <c r="A883" s="34" t="n"/>
      <c r="B883" s="35" t="n"/>
      <c r="C883" s="35" t="n"/>
      <c r="D883" s="36" t="n"/>
      <c r="E883" s="37">
        <f>IF(C883="","",IFERROR(INDEX(Budget!$B$6:$B$45,MATCH(C883,Budget!$A$6:$A$45,0)),"Unknown"))</f>
        <v/>
      </c>
      <c r="F883" s="37">
        <f>IF(A883="","",MONTH(A883))</f>
        <v/>
      </c>
      <c r="G883" s="37">
        <f>IF(A883="","",YEAR(A883))</f>
        <v/>
      </c>
    </row>
    <row r="884">
      <c r="A884" s="34" t="n"/>
      <c r="B884" s="35" t="n"/>
      <c r="C884" s="35" t="n"/>
      <c r="D884" s="36" t="n"/>
      <c r="E884" s="37">
        <f>IF(C884="","",IFERROR(INDEX(Budget!$B$6:$B$45,MATCH(C884,Budget!$A$6:$A$45,0)),"Unknown"))</f>
        <v/>
      </c>
      <c r="F884" s="37">
        <f>IF(A884="","",MONTH(A884))</f>
        <v/>
      </c>
      <c r="G884" s="37">
        <f>IF(A884="","",YEAR(A884))</f>
        <v/>
      </c>
    </row>
    <row r="885">
      <c r="A885" s="34" t="n"/>
      <c r="B885" s="35" t="n"/>
      <c r="C885" s="35" t="n"/>
      <c r="D885" s="36" t="n"/>
      <c r="E885" s="37">
        <f>IF(C885="","",IFERROR(INDEX(Budget!$B$6:$B$45,MATCH(C885,Budget!$A$6:$A$45,0)),"Unknown"))</f>
        <v/>
      </c>
      <c r="F885" s="37">
        <f>IF(A885="","",MONTH(A885))</f>
        <v/>
      </c>
      <c r="G885" s="37">
        <f>IF(A885="","",YEAR(A885))</f>
        <v/>
      </c>
    </row>
    <row r="886">
      <c r="A886" s="34" t="n"/>
      <c r="B886" s="35" t="n"/>
      <c r="C886" s="35" t="n"/>
      <c r="D886" s="36" t="n"/>
      <c r="E886" s="37">
        <f>IF(C886="","",IFERROR(INDEX(Budget!$B$6:$B$45,MATCH(C886,Budget!$A$6:$A$45,0)),"Unknown"))</f>
        <v/>
      </c>
      <c r="F886" s="37">
        <f>IF(A886="","",MONTH(A886))</f>
        <v/>
      </c>
      <c r="G886" s="37">
        <f>IF(A886="","",YEAR(A886))</f>
        <v/>
      </c>
    </row>
    <row r="887">
      <c r="A887" s="34" t="n"/>
      <c r="B887" s="35" t="n"/>
      <c r="C887" s="35" t="n"/>
      <c r="D887" s="36" t="n"/>
      <c r="E887" s="37">
        <f>IF(C887="","",IFERROR(INDEX(Budget!$B$6:$B$45,MATCH(C887,Budget!$A$6:$A$45,0)),"Unknown"))</f>
        <v/>
      </c>
      <c r="F887" s="37">
        <f>IF(A887="","",MONTH(A887))</f>
        <v/>
      </c>
      <c r="G887" s="37">
        <f>IF(A887="","",YEAR(A887))</f>
        <v/>
      </c>
    </row>
    <row r="888">
      <c r="A888" s="34" t="n"/>
      <c r="B888" s="35" t="n"/>
      <c r="C888" s="35" t="n"/>
      <c r="D888" s="36" t="n"/>
      <c r="E888" s="37">
        <f>IF(C888="","",IFERROR(INDEX(Budget!$B$6:$B$45,MATCH(C888,Budget!$A$6:$A$45,0)),"Unknown"))</f>
        <v/>
      </c>
      <c r="F888" s="37">
        <f>IF(A888="","",MONTH(A888))</f>
        <v/>
      </c>
      <c r="G888" s="37">
        <f>IF(A888="","",YEAR(A888))</f>
        <v/>
      </c>
    </row>
    <row r="889">
      <c r="A889" s="34" t="n"/>
      <c r="B889" s="35" t="n"/>
      <c r="C889" s="35" t="n"/>
      <c r="D889" s="36" t="n"/>
      <c r="E889" s="37">
        <f>IF(C889="","",IFERROR(INDEX(Budget!$B$6:$B$45,MATCH(C889,Budget!$A$6:$A$45,0)),"Unknown"))</f>
        <v/>
      </c>
      <c r="F889" s="37">
        <f>IF(A889="","",MONTH(A889))</f>
        <v/>
      </c>
      <c r="G889" s="37">
        <f>IF(A889="","",YEAR(A889))</f>
        <v/>
      </c>
    </row>
    <row r="890">
      <c r="A890" s="34" t="n"/>
      <c r="B890" s="35" t="n"/>
      <c r="C890" s="35" t="n"/>
      <c r="D890" s="36" t="n"/>
      <c r="E890" s="37">
        <f>IF(C890="","",IFERROR(INDEX(Budget!$B$6:$B$45,MATCH(C890,Budget!$A$6:$A$45,0)),"Unknown"))</f>
        <v/>
      </c>
      <c r="F890" s="37">
        <f>IF(A890="","",MONTH(A890))</f>
        <v/>
      </c>
      <c r="G890" s="37">
        <f>IF(A890="","",YEAR(A890))</f>
        <v/>
      </c>
    </row>
    <row r="891">
      <c r="A891" s="34" t="n"/>
      <c r="B891" s="35" t="n"/>
      <c r="C891" s="35" t="n"/>
      <c r="D891" s="36" t="n"/>
      <c r="E891" s="37">
        <f>IF(C891="","",IFERROR(INDEX(Budget!$B$6:$B$45,MATCH(C891,Budget!$A$6:$A$45,0)),"Unknown"))</f>
        <v/>
      </c>
      <c r="F891" s="37">
        <f>IF(A891="","",MONTH(A891))</f>
        <v/>
      </c>
      <c r="G891" s="37">
        <f>IF(A891="","",YEAR(A891))</f>
        <v/>
      </c>
    </row>
    <row r="892">
      <c r="A892" s="34" t="n"/>
      <c r="B892" s="35" t="n"/>
      <c r="C892" s="35" t="n"/>
      <c r="D892" s="36" t="n"/>
      <c r="E892" s="37">
        <f>IF(C892="","",IFERROR(INDEX(Budget!$B$6:$B$45,MATCH(C892,Budget!$A$6:$A$45,0)),"Unknown"))</f>
        <v/>
      </c>
      <c r="F892" s="37">
        <f>IF(A892="","",MONTH(A892))</f>
        <v/>
      </c>
      <c r="G892" s="37">
        <f>IF(A892="","",YEAR(A892))</f>
        <v/>
      </c>
    </row>
    <row r="893">
      <c r="A893" s="34" t="n"/>
      <c r="B893" s="35" t="n"/>
      <c r="C893" s="35" t="n"/>
      <c r="D893" s="36" t="n"/>
      <c r="E893" s="37">
        <f>IF(C893="","",IFERROR(INDEX(Budget!$B$6:$B$45,MATCH(C893,Budget!$A$6:$A$45,0)),"Unknown"))</f>
        <v/>
      </c>
      <c r="F893" s="37">
        <f>IF(A893="","",MONTH(A893))</f>
        <v/>
      </c>
      <c r="G893" s="37">
        <f>IF(A893="","",YEAR(A893))</f>
        <v/>
      </c>
    </row>
    <row r="894">
      <c r="A894" s="34" t="n"/>
      <c r="B894" s="35" t="n"/>
      <c r="C894" s="35" t="n"/>
      <c r="D894" s="36" t="n"/>
      <c r="E894" s="37">
        <f>IF(C894="","",IFERROR(INDEX(Budget!$B$6:$B$45,MATCH(C894,Budget!$A$6:$A$45,0)),"Unknown"))</f>
        <v/>
      </c>
      <c r="F894" s="37">
        <f>IF(A894="","",MONTH(A894))</f>
        <v/>
      </c>
      <c r="G894" s="37">
        <f>IF(A894="","",YEAR(A894))</f>
        <v/>
      </c>
    </row>
    <row r="895">
      <c r="A895" s="34" t="n"/>
      <c r="B895" s="35" t="n"/>
      <c r="C895" s="35" t="n"/>
      <c r="D895" s="36" t="n"/>
      <c r="E895" s="37">
        <f>IF(C895="","",IFERROR(INDEX(Budget!$B$6:$B$45,MATCH(C895,Budget!$A$6:$A$45,0)),"Unknown"))</f>
        <v/>
      </c>
      <c r="F895" s="37">
        <f>IF(A895="","",MONTH(A895))</f>
        <v/>
      </c>
      <c r="G895" s="37">
        <f>IF(A895="","",YEAR(A895))</f>
        <v/>
      </c>
    </row>
    <row r="896">
      <c r="A896" s="34" t="n"/>
      <c r="B896" s="35" t="n"/>
      <c r="C896" s="35" t="n"/>
      <c r="D896" s="36" t="n"/>
      <c r="E896" s="37">
        <f>IF(C896="","",IFERROR(INDEX(Budget!$B$6:$B$45,MATCH(C896,Budget!$A$6:$A$45,0)),"Unknown"))</f>
        <v/>
      </c>
      <c r="F896" s="37">
        <f>IF(A896="","",MONTH(A896))</f>
        <v/>
      </c>
      <c r="G896" s="37">
        <f>IF(A896="","",YEAR(A896))</f>
        <v/>
      </c>
    </row>
    <row r="897">
      <c r="A897" s="34" t="n"/>
      <c r="B897" s="35" t="n"/>
      <c r="C897" s="35" t="n"/>
      <c r="D897" s="36" t="n"/>
      <c r="E897" s="37">
        <f>IF(C897="","",IFERROR(INDEX(Budget!$B$6:$B$45,MATCH(C897,Budget!$A$6:$A$45,0)),"Unknown"))</f>
        <v/>
      </c>
      <c r="F897" s="37">
        <f>IF(A897="","",MONTH(A897))</f>
        <v/>
      </c>
      <c r="G897" s="37">
        <f>IF(A897="","",YEAR(A897))</f>
        <v/>
      </c>
    </row>
    <row r="898">
      <c r="A898" s="34" t="n"/>
      <c r="B898" s="35" t="n"/>
      <c r="C898" s="35" t="n"/>
      <c r="D898" s="36" t="n"/>
      <c r="E898" s="37">
        <f>IF(C898="","",IFERROR(INDEX(Budget!$B$6:$B$45,MATCH(C898,Budget!$A$6:$A$45,0)),"Unknown"))</f>
        <v/>
      </c>
      <c r="F898" s="37">
        <f>IF(A898="","",MONTH(A898))</f>
        <v/>
      </c>
      <c r="G898" s="37">
        <f>IF(A898="","",YEAR(A898))</f>
        <v/>
      </c>
    </row>
    <row r="899">
      <c r="A899" s="34" t="n"/>
      <c r="B899" s="35" t="n"/>
      <c r="C899" s="35" t="n"/>
      <c r="D899" s="36" t="n"/>
      <c r="E899" s="37">
        <f>IF(C899="","",IFERROR(INDEX(Budget!$B$6:$B$45,MATCH(C899,Budget!$A$6:$A$45,0)),"Unknown"))</f>
        <v/>
      </c>
      <c r="F899" s="37">
        <f>IF(A899="","",MONTH(A899))</f>
        <v/>
      </c>
      <c r="G899" s="37">
        <f>IF(A899="","",YEAR(A899))</f>
        <v/>
      </c>
    </row>
    <row r="900">
      <c r="A900" s="34" t="n"/>
      <c r="B900" s="35" t="n"/>
      <c r="C900" s="35" t="n"/>
      <c r="D900" s="36" t="n"/>
      <c r="E900" s="37">
        <f>IF(C900="","",IFERROR(INDEX(Budget!$B$6:$B$45,MATCH(C900,Budget!$A$6:$A$45,0)),"Unknown"))</f>
        <v/>
      </c>
      <c r="F900" s="37">
        <f>IF(A900="","",MONTH(A900))</f>
        <v/>
      </c>
      <c r="G900" s="37">
        <f>IF(A900="","",YEAR(A900))</f>
        <v/>
      </c>
    </row>
    <row r="901">
      <c r="A901" s="34" t="n"/>
      <c r="B901" s="35" t="n"/>
      <c r="C901" s="35" t="n"/>
      <c r="D901" s="36" t="n"/>
      <c r="E901" s="37">
        <f>IF(C901="","",IFERROR(INDEX(Budget!$B$6:$B$45,MATCH(C901,Budget!$A$6:$A$45,0)),"Unknown"))</f>
        <v/>
      </c>
      <c r="F901" s="37">
        <f>IF(A901="","",MONTH(A901))</f>
        <v/>
      </c>
      <c r="G901" s="37">
        <f>IF(A901="","",YEAR(A901))</f>
        <v/>
      </c>
    </row>
    <row r="902">
      <c r="A902" s="34" t="n"/>
      <c r="B902" s="35" t="n"/>
      <c r="C902" s="35" t="n"/>
      <c r="D902" s="36" t="n"/>
      <c r="E902" s="37">
        <f>IF(C902="","",IFERROR(INDEX(Budget!$B$6:$B$45,MATCH(C902,Budget!$A$6:$A$45,0)),"Unknown"))</f>
        <v/>
      </c>
      <c r="F902" s="37">
        <f>IF(A902="","",MONTH(A902))</f>
        <v/>
      </c>
      <c r="G902" s="37">
        <f>IF(A902="","",YEAR(A902))</f>
        <v/>
      </c>
    </row>
    <row r="903">
      <c r="A903" s="34" t="n"/>
      <c r="B903" s="35" t="n"/>
      <c r="C903" s="35" t="n"/>
      <c r="D903" s="36" t="n"/>
      <c r="E903" s="37">
        <f>IF(C903="","",IFERROR(INDEX(Budget!$B$6:$B$45,MATCH(C903,Budget!$A$6:$A$45,0)),"Unknown"))</f>
        <v/>
      </c>
      <c r="F903" s="37">
        <f>IF(A903="","",MONTH(A903))</f>
        <v/>
      </c>
      <c r="G903" s="37">
        <f>IF(A903="","",YEAR(A903))</f>
        <v/>
      </c>
    </row>
    <row r="904">
      <c r="A904" s="34" t="n"/>
      <c r="B904" s="35" t="n"/>
      <c r="C904" s="35" t="n"/>
      <c r="D904" s="36" t="n"/>
      <c r="E904" s="37">
        <f>IF(C904="","",IFERROR(INDEX(Budget!$B$6:$B$45,MATCH(C904,Budget!$A$6:$A$45,0)),"Unknown"))</f>
        <v/>
      </c>
      <c r="F904" s="37">
        <f>IF(A904="","",MONTH(A904))</f>
        <v/>
      </c>
      <c r="G904" s="37">
        <f>IF(A904="","",YEAR(A904))</f>
        <v/>
      </c>
    </row>
    <row r="905">
      <c r="A905" s="34" t="n"/>
      <c r="B905" s="35" t="n"/>
      <c r="C905" s="35" t="n"/>
      <c r="D905" s="36" t="n"/>
      <c r="E905" s="37">
        <f>IF(C905="","",IFERROR(INDEX(Budget!$B$6:$B$45,MATCH(C905,Budget!$A$6:$A$45,0)),"Unknown"))</f>
        <v/>
      </c>
      <c r="F905" s="37">
        <f>IF(A905="","",MONTH(A905))</f>
        <v/>
      </c>
      <c r="G905" s="37">
        <f>IF(A905="","",YEAR(A905))</f>
        <v/>
      </c>
    </row>
    <row r="906">
      <c r="A906" s="34" t="n"/>
      <c r="B906" s="35" t="n"/>
      <c r="C906" s="35" t="n"/>
      <c r="D906" s="36" t="n"/>
      <c r="E906" s="37">
        <f>IF(C906="","",IFERROR(INDEX(Budget!$B$6:$B$45,MATCH(C906,Budget!$A$6:$A$45,0)),"Unknown"))</f>
        <v/>
      </c>
      <c r="F906" s="37">
        <f>IF(A906="","",MONTH(A906))</f>
        <v/>
      </c>
      <c r="G906" s="37">
        <f>IF(A906="","",YEAR(A906))</f>
        <v/>
      </c>
    </row>
    <row r="907">
      <c r="A907" s="34" t="n"/>
      <c r="B907" s="35" t="n"/>
      <c r="C907" s="35" t="n"/>
      <c r="D907" s="36" t="n"/>
      <c r="E907" s="37">
        <f>IF(C907="","",IFERROR(INDEX(Budget!$B$6:$B$45,MATCH(C907,Budget!$A$6:$A$45,0)),"Unknown"))</f>
        <v/>
      </c>
      <c r="F907" s="37">
        <f>IF(A907="","",MONTH(A907))</f>
        <v/>
      </c>
      <c r="G907" s="37">
        <f>IF(A907="","",YEAR(A907))</f>
        <v/>
      </c>
    </row>
    <row r="908">
      <c r="A908" s="34" t="n"/>
      <c r="B908" s="35" t="n"/>
      <c r="C908" s="35" t="n"/>
      <c r="D908" s="36" t="n"/>
      <c r="E908" s="37">
        <f>IF(C908="","",IFERROR(INDEX(Budget!$B$6:$B$45,MATCH(C908,Budget!$A$6:$A$45,0)),"Unknown"))</f>
        <v/>
      </c>
      <c r="F908" s="37">
        <f>IF(A908="","",MONTH(A908))</f>
        <v/>
      </c>
      <c r="G908" s="37">
        <f>IF(A908="","",YEAR(A908))</f>
        <v/>
      </c>
    </row>
    <row r="909">
      <c r="A909" s="34" t="n"/>
      <c r="B909" s="35" t="n"/>
      <c r="C909" s="35" t="n"/>
      <c r="D909" s="36" t="n"/>
      <c r="E909" s="37">
        <f>IF(C909="","",IFERROR(INDEX(Budget!$B$6:$B$45,MATCH(C909,Budget!$A$6:$A$45,0)),"Unknown"))</f>
        <v/>
      </c>
      <c r="F909" s="37">
        <f>IF(A909="","",MONTH(A909))</f>
        <v/>
      </c>
      <c r="G909" s="37">
        <f>IF(A909="","",YEAR(A909))</f>
        <v/>
      </c>
    </row>
    <row r="910">
      <c r="A910" s="34" t="n"/>
      <c r="B910" s="35" t="n"/>
      <c r="C910" s="35" t="n"/>
      <c r="D910" s="36" t="n"/>
      <c r="E910" s="37">
        <f>IF(C910="","",IFERROR(INDEX(Budget!$B$6:$B$45,MATCH(C910,Budget!$A$6:$A$45,0)),"Unknown"))</f>
        <v/>
      </c>
      <c r="F910" s="37">
        <f>IF(A910="","",MONTH(A910))</f>
        <v/>
      </c>
      <c r="G910" s="37">
        <f>IF(A910="","",YEAR(A910))</f>
        <v/>
      </c>
    </row>
    <row r="911">
      <c r="A911" s="34" t="n"/>
      <c r="B911" s="35" t="n"/>
      <c r="C911" s="35" t="n"/>
      <c r="D911" s="36" t="n"/>
      <c r="E911" s="37">
        <f>IF(C911="","",IFERROR(INDEX(Budget!$B$6:$B$45,MATCH(C911,Budget!$A$6:$A$45,0)),"Unknown"))</f>
        <v/>
      </c>
      <c r="F911" s="37">
        <f>IF(A911="","",MONTH(A911))</f>
        <v/>
      </c>
      <c r="G911" s="37">
        <f>IF(A911="","",YEAR(A911))</f>
        <v/>
      </c>
    </row>
    <row r="912">
      <c r="A912" s="34" t="n"/>
      <c r="B912" s="35" t="n"/>
      <c r="C912" s="35" t="n"/>
      <c r="D912" s="36" t="n"/>
      <c r="E912" s="37">
        <f>IF(C912="","",IFERROR(INDEX(Budget!$B$6:$B$45,MATCH(C912,Budget!$A$6:$A$45,0)),"Unknown"))</f>
        <v/>
      </c>
      <c r="F912" s="37">
        <f>IF(A912="","",MONTH(A912))</f>
        <v/>
      </c>
      <c r="G912" s="37">
        <f>IF(A912="","",YEAR(A912))</f>
        <v/>
      </c>
    </row>
    <row r="913">
      <c r="A913" s="34" t="n"/>
      <c r="B913" s="35" t="n"/>
      <c r="C913" s="35" t="n"/>
      <c r="D913" s="36" t="n"/>
      <c r="E913" s="37">
        <f>IF(C913="","",IFERROR(INDEX(Budget!$B$6:$B$45,MATCH(C913,Budget!$A$6:$A$45,0)),"Unknown"))</f>
        <v/>
      </c>
      <c r="F913" s="37">
        <f>IF(A913="","",MONTH(A913))</f>
        <v/>
      </c>
      <c r="G913" s="37">
        <f>IF(A913="","",YEAR(A913))</f>
        <v/>
      </c>
    </row>
    <row r="914">
      <c r="A914" s="34" t="n"/>
      <c r="B914" s="35" t="n"/>
      <c r="C914" s="35" t="n"/>
      <c r="D914" s="36" t="n"/>
      <c r="E914" s="37">
        <f>IF(C914="","",IFERROR(INDEX(Budget!$B$6:$B$45,MATCH(C914,Budget!$A$6:$A$45,0)),"Unknown"))</f>
        <v/>
      </c>
      <c r="F914" s="37">
        <f>IF(A914="","",MONTH(A914))</f>
        <v/>
      </c>
      <c r="G914" s="37">
        <f>IF(A914="","",YEAR(A914))</f>
        <v/>
      </c>
    </row>
    <row r="915">
      <c r="A915" s="34" t="n"/>
      <c r="B915" s="35" t="n"/>
      <c r="C915" s="35" t="n"/>
      <c r="D915" s="36" t="n"/>
      <c r="E915" s="37">
        <f>IF(C915="","",IFERROR(INDEX(Budget!$B$6:$B$45,MATCH(C915,Budget!$A$6:$A$45,0)),"Unknown"))</f>
        <v/>
      </c>
      <c r="F915" s="37">
        <f>IF(A915="","",MONTH(A915))</f>
        <v/>
      </c>
      <c r="G915" s="37">
        <f>IF(A915="","",YEAR(A915))</f>
        <v/>
      </c>
    </row>
    <row r="916">
      <c r="A916" s="34" t="n"/>
      <c r="B916" s="35" t="n"/>
      <c r="C916" s="35" t="n"/>
      <c r="D916" s="36" t="n"/>
      <c r="E916" s="37">
        <f>IF(C916="","",IFERROR(INDEX(Budget!$B$6:$B$45,MATCH(C916,Budget!$A$6:$A$45,0)),"Unknown"))</f>
        <v/>
      </c>
      <c r="F916" s="37">
        <f>IF(A916="","",MONTH(A916))</f>
        <v/>
      </c>
      <c r="G916" s="37">
        <f>IF(A916="","",YEAR(A916))</f>
        <v/>
      </c>
    </row>
    <row r="917">
      <c r="A917" s="34" t="n"/>
      <c r="B917" s="35" t="n"/>
      <c r="C917" s="35" t="n"/>
      <c r="D917" s="36" t="n"/>
      <c r="E917" s="37">
        <f>IF(C917="","",IFERROR(INDEX(Budget!$B$6:$B$45,MATCH(C917,Budget!$A$6:$A$45,0)),"Unknown"))</f>
        <v/>
      </c>
      <c r="F917" s="37">
        <f>IF(A917="","",MONTH(A917))</f>
        <v/>
      </c>
      <c r="G917" s="37">
        <f>IF(A917="","",YEAR(A917))</f>
        <v/>
      </c>
    </row>
    <row r="918">
      <c r="A918" s="34" t="n"/>
      <c r="B918" s="35" t="n"/>
      <c r="C918" s="35" t="n"/>
      <c r="D918" s="36" t="n"/>
      <c r="E918" s="37">
        <f>IF(C918="","",IFERROR(INDEX(Budget!$B$6:$B$45,MATCH(C918,Budget!$A$6:$A$45,0)),"Unknown"))</f>
        <v/>
      </c>
      <c r="F918" s="37">
        <f>IF(A918="","",MONTH(A918))</f>
        <v/>
      </c>
      <c r="G918" s="37">
        <f>IF(A918="","",YEAR(A918))</f>
        <v/>
      </c>
    </row>
    <row r="919">
      <c r="A919" s="34" t="n"/>
      <c r="B919" s="35" t="n"/>
      <c r="C919" s="35" t="n"/>
      <c r="D919" s="36" t="n"/>
      <c r="E919" s="37">
        <f>IF(C919="","",IFERROR(INDEX(Budget!$B$6:$B$45,MATCH(C919,Budget!$A$6:$A$45,0)),"Unknown"))</f>
        <v/>
      </c>
      <c r="F919" s="37">
        <f>IF(A919="","",MONTH(A919))</f>
        <v/>
      </c>
      <c r="G919" s="37">
        <f>IF(A919="","",YEAR(A919))</f>
        <v/>
      </c>
    </row>
    <row r="920">
      <c r="A920" s="34" t="n"/>
      <c r="B920" s="35" t="n"/>
      <c r="C920" s="35" t="n"/>
      <c r="D920" s="36" t="n"/>
      <c r="E920" s="37">
        <f>IF(C920="","",IFERROR(INDEX(Budget!$B$6:$B$45,MATCH(C920,Budget!$A$6:$A$45,0)),"Unknown"))</f>
        <v/>
      </c>
      <c r="F920" s="37">
        <f>IF(A920="","",MONTH(A920))</f>
        <v/>
      </c>
      <c r="G920" s="37">
        <f>IF(A920="","",YEAR(A920))</f>
        <v/>
      </c>
    </row>
    <row r="921">
      <c r="A921" s="34" t="n"/>
      <c r="B921" s="35" t="n"/>
      <c r="C921" s="35" t="n"/>
      <c r="D921" s="36" t="n"/>
      <c r="E921" s="37">
        <f>IF(C921="","",IFERROR(INDEX(Budget!$B$6:$B$45,MATCH(C921,Budget!$A$6:$A$45,0)),"Unknown"))</f>
        <v/>
      </c>
      <c r="F921" s="37">
        <f>IF(A921="","",MONTH(A921))</f>
        <v/>
      </c>
      <c r="G921" s="37">
        <f>IF(A921="","",YEAR(A921))</f>
        <v/>
      </c>
    </row>
    <row r="922">
      <c r="A922" s="34" t="n"/>
      <c r="B922" s="35" t="n"/>
      <c r="C922" s="35" t="n"/>
      <c r="D922" s="36" t="n"/>
      <c r="E922" s="37">
        <f>IF(C922="","",IFERROR(INDEX(Budget!$B$6:$B$45,MATCH(C922,Budget!$A$6:$A$45,0)),"Unknown"))</f>
        <v/>
      </c>
      <c r="F922" s="37">
        <f>IF(A922="","",MONTH(A922))</f>
        <v/>
      </c>
      <c r="G922" s="37">
        <f>IF(A922="","",YEAR(A922))</f>
        <v/>
      </c>
    </row>
    <row r="923">
      <c r="A923" s="34" t="n"/>
      <c r="B923" s="35" t="n"/>
      <c r="C923" s="35" t="n"/>
      <c r="D923" s="36" t="n"/>
      <c r="E923" s="37">
        <f>IF(C923="","",IFERROR(INDEX(Budget!$B$6:$B$45,MATCH(C923,Budget!$A$6:$A$45,0)),"Unknown"))</f>
        <v/>
      </c>
      <c r="F923" s="37">
        <f>IF(A923="","",MONTH(A923))</f>
        <v/>
      </c>
      <c r="G923" s="37">
        <f>IF(A923="","",YEAR(A923))</f>
        <v/>
      </c>
    </row>
    <row r="924">
      <c r="A924" s="34" t="n"/>
      <c r="B924" s="35" t="n"/>
      <c r="C924" s="35" t="n"/>
      <c r="D924" s="36" t="n"/>
      <c r="E924" s="37">
        <f>IF(C924="","",IFERROR(INDEX(Budget!$B$6:$B$45,MATCH(C924,Budget!$A$6:$A$45,0)),"Unknown"))</f>
        <v/>
      </c>
      <c r="F924" s="37">
        <f>IF(A924="","",MONTH(A924))</f>
        <v/>
      </c>
      <c r="G924" s="37">
        <f>IF(A924="","",YEAR(A924))</f>
        <v/>
      </c>
    </row>
    <row r="925">
      <c r="A925" s="34" t="n"/>
      <c r="B925" s="35" t="n"/>
      <c r="C925" s="35" t="n"/>
      <c r="D925" s="36" t="n"/>
      <c r="E925" s="37">
        <f>IF(C925="","",IFERROR(INDEX(Budget!$B$6:$B$45,MATCH(C925,Budget!$A$6:$A$45,0)),"Unknown"))</f>
        <v/>
      </c>
      <c r="F925" s="37">
        <f>IF(A925="","",MONTH(A925))</f>
        <v/>
      </c>
      <c r="G925" s="37">
        <f>IF(A925="","",YEAR(A925))</f>
        <v/>
      </c>
    </row>
    <row r="926">
      <c r="A926" s="34" t="n"/>
      <c r="B926" s="35" t="n"/>
      <c r="C926" s="35" t="n"/>
      <c r="D926" s="36" t="n"/>
      <c r="E926" s="37">
        <f>IF(C926="","",IFERROR(INDEX(Budget!$B$6:$B$45,MATCH(C926,Budget!$A$6:$A$45,0)),"Unknown"))</f>
        <v/>
      </c>
      <c r="F926" s="37">
        <f>IF(A926="","",MONTH(A926))</f>
        <v/>
      </c>
      <c r="G926" s="37">
        <f>IF(A926="","",YEAR(A926))</f>
        <v/>
      </c>
    </row>
    <row r="927">
      <c r="A927" s="34" t="n"/>
      <c r="B927" s="35" t="n"/>
      <c r="C927" s="35" t="n"/>
      <c r="D927" s="36" t="n"/>
      <c r="E927" s="37">
        <f>IF(C927="","",IFERROR(INDEX(Budget!$B$6:$B$45,MATCH(C927,Budget!$A$6:$A$45,0)),"Unknown"))</f>
        <v/>
      </c>
      <c r="F927" s="37">
        <f>IF(A927="","",MONTH(A927))</f>
        <v/>
      </c>
      <c r="G927" s="37">
        <f>IF(A927="","",YEAR(A927))</f>
        <v/>
      </c>
    </row>
    <row r="928">
      <c r="A928" s="34" t="n"/>
      <c r="B928" s="35" t="n"/>
      <c r="C928" s="35" t="n"/>
      <c r="D928" s="36" t="n"/>
      <c r="E928" s="37">
        <f>IF(C928="","",IFERROR(INDEX(Budget!$B$6:$B$45,MATCH(C928,Budget!$A$6:$A$45,0)),"Unknown"))</f>
        <v/>
      </c>
      <c r="F928" s="37">
        <f>IF(A928="","",MONTH(A928))</f>
        <v/>
      </c>
      <c r="G928" s="37">
        <f>IF(A928="","",YEAR(A928))</f>
        <v/>
      </c>
    </row>
    <row r="929">
      <c r="A929" s="34" t="n"/>
      <c r="B929" s="35" t="n"/>
      <c r="C929" s="35" t="n"/>
      <c r="D929" s="36" t="n"/>
      <c r="E929" s="37">
        <f>IF(C929="","",IFERROR(INDEX(Budget!$B$6:$B$45,MATCH(C929,Budget!$A$6:$A$45,0)),"Unknown"))</f>
        <v/>
      </c>
      <c r="F929" s="37">
        <f>IF(A929="","",MONTH(A929))</f>
        <v/>
      </c>
      <c r="G929" s="37">
        <f>IF(A929="","",YEAR(A929))</f>
        <v/>
      </c>
    </row>
    <row r="930">
      <c r="A930" s="34" t="n"/>
      <c r="B930" s="35" t="n"/>
      <c r="C930" s="35" t="n"/>
      <c r="D930" s="36" t="n"/>
      <c r="E930" s="37">
        <f>IF(C930="","",IFERROR(INDEX(Budget!$B$6:$B$45,MATCH(C930,Budget!$A$6:$A$45,0)),"Unknown"))</f>
        <v/>
      </c>
      <c r="F930" s="37">
        <f>IF(A930="","",MONTH(A930))</f>
        <v/>
      </c>
      <c r="G930" s="37">
        <f>IF(A930="","",YEAR(A930))</f>
        <v/>
      </c>
    </row>
    <row r="931">
      <c r="A931" s="34" t="n"/>
      <c r="B931" s="35" t="n"/>
      <c r="C931" s="35" t="n"/>
      <c r="D931" s="36" t="n"/>
      <c r="E931" s="37">
        <f>IF(C931="","",IFERROR(INDEX(Budget!$B$6:$B$45,MATCH(C931,Budget!$A$6:$A$45,0)),"Unknown"))</f>
        <v/>
      </c>
      <c r="F931" s="37">
        <f>IF(A931="","",MONTH(A931))</f>
        <v/>
      </c>
      <c r="G931" s="37">
        <f>IF(A931="","",YEAR(A931))</f>
        <v/>
      </c>
    </row>
    <row r="932">
      <c r="A932" s="34" t="n"/>
      <c r="B932" s="35" t="n"/>
      <c r="C932" s="35" t="n"/>
      <c r="D932" s="36" t="n"/>
      <c r="E932" s="37">
        <f>IF(C932="","",IFERROR(INDEX(Budget!$B$6:$B$45,MATCH(C932,Budget!$A$6:$A$45,0)),"Unknown"))</f>
        <v/>
      </c>
      <c r="F932" s="37">
        <f>IF(A932="","",MONTH(A932))</f>
        <v/>
      </c>
      <c r="G932" s="37">
        <f>IF(A932="","",YEAR(A932))</f>
        <v/>
      </c>
    </row>
    <row r="933">
      <c r="A933" s="34" t="n"/>
      <c r="B933" s="35" t="n"/>
      <c r="C933" s="35" t="n"/>
      <c r="D933" s="36" t="n"/>
      <c r="E933" s="37">
        <f>IF(C933="","",IFERROR(INDEX(Budget!$B$6:$B$45,MATCH(C933,Budget!$A$6:$A$45,0)),"Unknown"))</f>
        <v/>
      </c>
      <c r="F933" s="37">
        <f>IF(A933="","",MONTH(A933))</f>
        <v/>
      </c>
      <c r="G933" s="37">
        <f>IF(A933="","",YEAR(A933))</f>
        <v/>
      </c>
    </row>
    <row r="934">
      <c r="A934" s="34" t="n"/>
      <c r="B934" s="35" t="n"/>
      <c r="C934" s="35" t="n"/>
      <c r="D934" s="36" t="n"/>
      <c r="E934" s="37">
        <f>IF(C934="","",IFERROR(INDEX(Budget!$B$6:$B$45,MATCH(C934,Budget!$A$6:$A$45,0)),"Unknown"))</f>
        <v/>
      </c>
      <c r="F934" s="37">
        <f>IF(A934="","",MONTH(A934))</f>
        <v/>
      </c>
      <c r="G934" s="37">
        <f>IF(A934="","",YEAR(A934))</f>
        <v/>
      </c>
    </row>
    <row r="935">
      <c r="A935" s="34" t="n"/>
      <c r="B935" s="35" t="n"/>
      <c r="C935" s="35" t="n"/>
      <c r="D935" s="36" t="n"/>
      <c r="E935" s="37">
        <f>IF(C935="","",IFERROR(INDEX(Budget!$B$6:$B$45,MATCH(C935,Budget!$A$6:$A$45,0)),"Unknown"))</f>
        <v/>
      </c>
      <c r="F935" s="37">
        <f>IF(A935="","",MONTH(A935))</f>
        <v/>
      </c>
      <c r="G935" s="37">
        <f>IF(A935="","",YEAR(A935))</f>
        <v/>
      </c>
    </row>
    <row r="936">
      <c r="A936" s="34" t="n"/>
      <c r="B936" s="35" t="n"/>
      <c r="C936" s="35" t="n"/>
      <c r="D936" s="36" t="n"/>
      <c r="E936" s="37">
        <f>IF(C936="","",IFERROR(INDEX(Budget!$B$6:$B$45,MATCH(C936,Budget!$A$6:$A$45,0)),"Unknown"))</f>
        <v/>
      </c>
      <c r="F936" s="37">
        <f>IF(A936="","",MONTH(A936))</f>
        <v/>
      </c>
      <c r="G936" s="37">
        <f>IF(A936="","",YEAR(A936))</f>
        <v/>
      </c>
    </row>
    <row r="937">
      <c r="A937" s="34" t="n"/>
      <c r="B937" s="35" t="n"/>
      <c r="C937" s="35" t="n"/>
      <c r="D937" s="36" t="n"/>
      <c r="E937" s="37">
        <f>IF(C937="","",IFERROR(INDEX(Budget!$B$6:$B$45,MATCH(C937,Budget!$A$6:$A$45,0)),"Unknown"))</f>
        <v/>
      </c>
      <c r="F937" s="37">
        <f>IF(A937="","",MONTH(A937))</f>
        <v/>
      </c>
      <c r="G937" s="37">
        <f>IF(A937="","",YEAR(A937))</f>
        <v/>
      </c>
    </row>
    <row r="938">
      <c r="A938" s="34" t="n"/>
      <c r="B938" s="35" t="n"/>
      <c r="C938" s="35" t="n"/>
      <c r="D938" s="36" t="n"/>
      <c r="E938" s="37">
        <f>IF(C938="","",IFERROR(INDEX(Budget!$B$6:$B$45,MATCH(C938,Budget!$A$6:$A$45,0)),"Unknown"))</f>
        <v/>
      </c>
      <c r="F938" s="37">
        <f>IF(A938="","",MONTH(A938))</f>
        <v/>
      </c>
      <c r="G938" s="37">
        <f>IF(A938="","",YEAR(A938))</f>
        <v/>
      </c>
    </row>
    <row r="939">
      <c r="A939" s="34" t="n"/>
      <c r="B939" s="35" t="n"/>
      <c r="C939" s="35" t="n"/>
      <c r="D939" s="36" t="n"/>
      <c r="E939" s="37">
        <f>IF(C939="","",IFERROR(INDEX(Budget!$B$6:$B$45,MATCH(C939,Budget!$A$6:$A$45,0)),"Unknown"))</f>
        <v/>
      </c>
      <c r="F939" s="37">
        <f>IF(A939="","",MONTH(A939))</f>
        <v/>
      </c>
      <c r="G939" s="37">
        <f>IF(A939="","",YEAR(A939))</f>
        <v/>
      </c>
    </row>
    <row r="940">
      <c r="A940" s="34" t="n"/>
      <c r="B940" s="35" t="n"/>
      <c r="C940" s="35" t="n"/>
      <c r="D940" s="36" t="n"/>
      <c r="E940" s="37">
        <f>IF(C940="","",IFERROR(INDEX(Budget!$B$6:$B$45,MATCH(C940,Budget!$A$6:$A$45,0)),"Unknown"))</f>
        <v/>
      </c>
      <c r="F940" s="37">
        <f>IF(A940="","",MONTH(A940))</f>
        <v/>
      </c>
      <c r="G940" s="37">
        <f>IF(A940="","",YEAR(A940))</f>
        <v/>
      </c>
    </row>
    <row r="941">
      <c r="A941" s="34" t="n"/>
      <c r="B941" s="35" t="n"/>
      <c r="C941" s="35" t="n"/>
      <c r="D941" s="36" t="n"/>
      <c r="E941" s="37">
        <f>IF(C941="","",IFERROR(INDEX(Budget!$B$6:$B$45,MATCH(C941,Budget!$A$6:$A$45,0)),"Unknown"))</f>
        <v/>
      </c>
      <c r="F941" s="37">
        <f>IF(A941="","",MONTH(A941))</f>
        <v/>
      </c>
      <c r="G941" s="37">
        <f>IF(A941="","",YEAR(A941))</f>
        <v/>
      </c>
    </row>
    <row r="942">
      <c r="A942" s="34" t="n"/>
      <c r="B942" s="35" t="n"/>
      <c r="C942" s="35" t="n"/>
      <c r="D942" s="36" t="n"/>
      <c r="E942" s="37">
        <f>IF(C942="","",IFERROR(INDEX(Budget!$B$6:$B$45,MATCH(C942,Budget!$A$6:$A$45,0)),"Unknown"))</f>
        <v/>
      </c>
      <c r="F942" s="37">
        <f>IF(A942="","",MONTH(A942))</f>
        <v/>
      </c>
      <c r="G942" s="37">
        <f>IF(A942="","",YEAR(A942))</f>
        <v/>
      </c>
    </row>
    <row r="943">
      <c r="A943" s="34" t="n"/>
      <c r="B943" s="35" t="n"/>
      <c r="C943" s="35" t="n"/>
      <c r="D943" s="36" t="n"/>
      <c r="E943" s="37">
        <f>IF(C943="","",IFERROR(INDEX(Budget!$B$6:$B$45,MATCH(C943,Budget!$A$6:$A$45,0)),"Unknown"))</f>
        <v/>
      </c>
      <c r="F943" s="37">
        <f>IF(A943="","",MONTH(A943))</f>
        <v/>
      </c>
      <c r="G943" s="37">
        <f>IF(A943="","",YEAR(A943))</f>
        <v/>
      </c>
    </row>
    <row r="944">
      <c r="A944" s="34" t="n"/>
      <c r="B944" s="35" t="n"/>
      <c r="C944" s="35" t="n"/>
      <c r="D944" s="36" t="n"/>
      <c r="E944" s="37">
        <f>IF(C944="","",IFERROR(INDEX(Budget!$B$6:$B$45,MATCH(C944,Budget!$A$6:$A$45,0)),"Unknown"))</f>
        <v/>
      </c>
      <c r="F944" s="37">
        <f>IF(A944="","",MONTH(A944))</f>
        <v/>
      </c>
      <c r="G944" s="37">
        <f>IF(A944="","",YEAR(A944))</f>
        <v/>
      </c>
    </row>
    <row r="945">
      <c r="A945" s="34" t="n"/>
      <c r="B945" s="35" t="n"/>
      <c r="C945" s="35" t="n"/>
      <c r="D945" s="36" t="n"/>
      <c r="E945" s="37">
        <f>IF(C945="","",IFERROR(INDEX(Budget!$B$6:$B$45,MATCH(C945,Budget!$A$6:$A$45,0)),"Unknown"))</f>
        <v/>
      </c>
      <c r="F945" s="37">
        <f>IF(A945="","",MONTH(A945))</f>
        <v/>
      </c>
      <c r="G945" s="37">
        <f>IF(A945="","",YEAR(A945))</f>
        <v/>
      </c>
    </row>
    <row r="946">
      <c r="A946" s="34" t="n"/>
      <c r="B946" s="35" t="n"/>
      <c r="C946" s="35" t="n"/>
      <c r="D946" s="36" t="n"/>
      <c r="E946" s="37">
        <f>IF(C946="","",IFERROR(INDEX(Budget!$B$6:$B$45,MATCH(C946,Budget!$A$6:$A$45,0)),"Unknown"))</f>
        <v/>
      </c>
      <c r="F946" s="37">
        <f>IF(A946="","",MONTH(A946))</f>
        <v/>
      </c>
      <c r="G946" s="37">
        <f>IF(A946="","",YEAR(A946))</f>
        <v/>
      </c>
    </row>
    <row r="947">
      <c r="A947" s="34" t="n"/>
      <c r="B947" s="35" t="n"/>
      <c r="C947" s="35" t="n"/>
      <c r="D947" s="36" t="n"/>
      <c r="E947" s="37">
        <f>IF(C947="","",IFERROR(INDEX(Budget!$B$6:$B$45,MATCH(C947,Budget!$A$6:$A$45,0)),"Unknown"))</f>
        <v/>
      </c>
      <c r="F947" s="37">
        <f>IF(A947="","",MONTH(A947))</f>
        <v/>
      </c>
      <c r="G947" s="37">
        <f>IF(A947="","",YEAR(A947))</f>
        <v/>
      </c>
    </row>
    <row r="948">
      <c r="A948" s="34" t="n"/>
      <c r="B948" s="35" t="n"/>
      <c r="C948" s="35" t="n"/>
      <c r="D948" s="36" t="n"/>
      <c r="E948" s="37">
        <f>IF(C948="","",IFERROR(INDEX(Budget!$B$6:$B$45,MATCH(C948,Budget!$A$6:$A$45,0)),"Unknown"))</f>
        <v/>
      </c>
      <c r="F948" s="37">
        <f>IF(A948="","",MONTH(A948))</f>
        <v/>
      </c>
      <c r="G948" s="37">
        <f>IF(A948="","",YEAR(A948))</f>
        <v/>
      </c>
    </row>
    <row r="949">
      <c r="A949" s="34" t="n"/>
      <c r="B949" s="35" t="n"/>
      <c r="C949" s="35" t="n"/>
      <c r="D949" s="36" t="n"/>
      <c r="E949" s="37">
        <f>IF(C949="","",IFERROR(INDEX(Budget!$B$6:$B$45,MATCH(C949,Budget!$A$6:$A$45,0)),"Unknown"))</f>
        <v/>
      </c>
      <c r="F949" s="37">
        <f>IF(A949="","",MONTH(A949))</f>
        <v/>
      </c>
      <c r="G949" s="37">
        <f>IF(A949="","",YEAR(A949))</f>
        <v/>
      </c>
    </row>
    <row r="950">
      <c r="A950" s="34" t="n"/>
      <c r="B950" s="35" t="n"/>
      <c r="C950" s="35" t="n"/>
      <c r="D950" s="36" t="n"/>
      <c r="E950" s="37">
        <f>IF(C950="","",IFERROR(INDEX(Budget!$B$6:$B$45,MATCH(C950,Budget!$A$6:$A$45,0)),"Unknown"))</f>
        <v/>
      </c>
      <c r="F950" s="37">
        <f>IF(A950="","",MONTH(A950))</f>
        <v/>
      </c>
      <c r="G950" s="37">
        <f>IF(A950="","",YEAR(A950))</f>
        <v/>
      </c>
    </row>
    <row r="951">
      <c r="A951" s="34" t="n"/>
      <c r="B951" s="35" t="n"/>
      <c r="C951" s="35" t="n"/>
      <c r="D951" s="36" t="n"/>
      <c r="E951" s="37">
        <f>IF(C951="","",IFERROR(INDEX(Budget!$B$6:$B$45,MATCH(C951,Budget!$A$6:$A$45,0)),"Unknown"))</f>
        <v/>
      </c>
      <c r="F951" s="37">
        <f>IF(A951="","",MONTH(A951))</f>
        <v/>
      </c>
      <c r="G951" s="37">
        <f>IF(A951="","",YEAR(A951))</f>
        <v/>
      </c>
    </row>
    <row r="952">
      <c r="A952" s="34" t="n"/>
      <c r="B952" s="35" t="n"/>
      <c r="C952" s="35" t="n"/>
      <c r="D952" s="36" t="n"/>
      <c r="E952" s="37">
        <f>IF(C952="","",IFERROR(INDEX(Budget!$B$6:$B$45,MATCH(C952,Budget!$A$6:$A$45,0)),"Unknown"))</f>
        <v/>
      </c>
      <c r="F952" s="37">
        <f>IF(A952="","",MONTH(A952))</f>
        <v/>
      </c>
      <c r="G952" s="37">
        <f>IF(A952="","",YEAR(A952))</f>
        <v/>
      </c>
    </row>
    <row r="953">
      <c r="A953" s="34" t="n"/>
      <c r="B953" s="35" t="n"/>
      <c r="C953" s="35" t="n"/>
      <c r="D953" s="36" t="n"/>
      <c r="E953" s="37">
        <f>IF(C953="","",IFERROR(INDEX(Budget!$B$6:$B$45,MATCH(C953,Budget!$A$6:$A$45,0)),"Unknown"))</f>
        <v/>
      </c>
      <c r="F953" s="37">
        <f>IF(A953="","",MONTH(A953))</f>
        <v/>
      </c>
      <c r="G953" s="37">
        <f>IF(A953="","",YEAR(A953))</f>
        <v/>
      </c>
    </row>
    <row r="954">
      <c r="A954" s="34" t="n"/>
      <c r="B954" s="35" t="n"/>
      <c r="C954" s="35" t="n"/>
      <c r="D954" s="36" t="n"/>
      <c r="E954" s="37">
        <f>IF(C954="","",IFERROR(INDEX(Budget!$B$6:$B$45,MATCH(C954,Budget!$A$6:$A$45,0)),"Unknown"))</f>
        <v/>
      </c>
      <c r="F954" s="37">
        <f>IF(A954="","",MONTH(A954))</f>
        <v/>
      </c>
      <c r="G954" s="37">
        <f>IF(A954="","",YEAR(A954))</f>
        <v/>
      </c>
    </row>
    <row r="955">
      <c r="A955" s="34" t="n"/>
      <c r="B955" s="35" t="n"/>
      <c r="C955" s="35" t="n"/>
      <c r="D955" s="36" t="n"/>
      <c r="E955" s="37">
        <f>IF(C955="","",IFERROR(INDEX(Budget!$B$6:$B$45,MATCH(C955,Budget!$A$6:$A$45,0)),"Unknown"))</f>
        <v/>
      </c>
      <c r="F955" s="37">
        <f>IF(A955="","",MONTH(A955))</f>
        <v/>
      </c>
      <c r="G955" s="37">
        <f>IF(A955="","",YEAR(A955))</f>
        <v/>
      </c>
    </row>
    <row r="956">
      <c r="A956" s="34" t="n"/>
      <c r="B956" s="35" t="n"/>
      <c r="C956" s="35" t="n"/>
      <c r="D956" s="36" t="n"/>
      <c r="E956" s="37">
        <f>IF(C956="","",IFERROR(INDEX(Budget!$B$6:$B$45,MATCH(C956,Budget!$A$6:$A$45,0)),"Unknown"))</f>
        <v/>
      </c>
      <c r="F956" s="37">
        <f>IF(A956="","",MONTH(A956))</f>
        <v/>
      </c>
      <c r="G956" s="37">
        <f>IF(A956="","",YEAR(A956))</f>
        <v/>
      </c>
    </row>
    <row r="957">
      <c r="A957" s="34" t="n"/>
      <c r="B957" s="35" t="n"/>
      <c r="C957" s="35" t="n"/>
      <c r="D957" s="36" t="n"/>
      <c r="E957" s="37">
        <f>IF(C957="","",IFERROR(INDEX(Budget!$B$6:$B$45,MATCH(C957,Budget!$A$6:$A$45,0)),"Unknown"))</f>
        <v/>
      </c>
      <c r="F957" s="37">
        <f>IF(A957="","",MONTH(A957))</f>
        <v/>
      </c>
      <c r="G957" s="37">
        <f>IF(A957="","",YEAR(A957))</f>
        <v/>
      </c>
    </row>
    <row r="958">
      <c r="A958" s="34" t="n"/>
      <c r="B958" s="35" t="n"/>
      <c r="C958" s="35" t="n"/>
      <c r="D958" s="36" t="n"/>
      <c r="E958" s="37">
        <f>IF(C958="","",IFERROR(INDEX(Budget!$B$6:$B$45,MATCH(C958,Budget!$A$6:$A$45,0)),"Unknown"))</f>
        <v/>
      </c>
      <c r="F958" s="37">
        <f>IF(A958="","",MONTH(A958))</f>
        <v/>
      </c>
      <c r="G958" s="37">
        <f>IF(A958="","",YEAR(A958))</f>
        <v/>
      </c>
    </row>
    <row r="959">
      <c r="A959" s="34" t="n"/>
      <c r="B959" s="35" t="n"/>
      <c r="C959" s="35" t="n"/>
      <c r="D959" s="36" t="n"/>
      <c r="E959" s="37">
        <f>IF(C959="","",IFERROR(INDEX(Budget!$B$6:$B$45,MATCH(C959,Budget!$A$6:$A$45,0)),"Unknown"))</f>
        <v/>
      </c>
      <c r="F959" s="37">
        <f>IF(A959="","",MONTH(A959))</f>
        <v/>
      </c>
      <c r="G959" s="37">
        <f>IF(A959="","",YEAR(A959))</f>
        <v/>
      </c>
    </row>
    <row r="960">
      <c r="A960" s="34" t="n"/>
      <c r="B960" s="35" t="n"/>
      <c r="C960" s="35" t="n"/>
      <c r="D960" s="36" t="n"/>
      <c r="E960" s="37">
        <f>IF(C960="","",IFERROR(INDEX(Budget!$B$6:$B$45,MATCH(C960,Budget!$A$6:$A$45,0)),"Unknown"))</f>
        <v/>
      </c>
      <c r="F960" s="37">
        <f>IF(A960="","",MONTH(A960))</f>
        <v/>
      </c>
      <c r="G960" s="37">
        <f>IF(A960="","",YEAR(A960))</f>
        <v/>
      </c>
    </row>
    <row r="961">
      <c r="A961" s="34" t="n"/>
      <c r="B961" s="35" t="n"/>
      <c r="C961" s="35" t="n"/>
      <c r="D961" s="36" t="n"/>
      <c r="E961" s="37">
        <f>IF(C961="","",IFERROR(INDEX(Budget!$B$6:$B$45,MATCH(C961,Budget!$A$6:$A$45,0)),"Unknown"))</f>
        <v/>
      </c>
      <c r="F961" s="37">
        <f>IF(A961="","",MONTH(A961))</f>
        <v/>
      </c>
      <c r="G961" s="37">
        <f>IF(A961="","",YEAR(A961))</f>
        <v/>
      </c>
    </row>
    <row r="962">
      <c r="A962" s="34" t="n"/>
      <c r="B962" s="35" t="n"/>
      <c r="C962" s="35" t="n"/>
      <c r="D962" s="36" t="n"/>
      <c r="E962" s="37">
        <f>IF(C962="","",IFERROR(INDEX(Budget!$B$6:$B$45,MATCH(C962,Budget!$A$6:$A$45,0)),"Unknown"))</f>
        <v/>
      </c>
      <c r="F962" s="37">
        <f>IF(A962="","",MONTH(A962))</f>
        <v/>
      </c>
      <c r="G962" s="37">
        <f>IF(A962="","",YEAR(A962))</f>
        <v/>
      </c>
    </row>
    <row r="963">
      <c r="A963" s="34" t="n"/>
      <c r="B963" s="35" t="n"/>
      <c r="C963" s="35" t="n"/>
      <c r="D963" s="36" t="n"/>
      <c r="E963" s="37">
        <f>IF(C963="","",IFERROR(INDEX(Budget!$B$6:$B$45,MATCH(C963,Budget!$A$6:$A$45,0)),"Unknown"))</f>
        <v/>
      </c>
      <c r="F963" s="37">
        <f>IF(A963="","",MONTH(A963))</f>
        <v/>
      </c>
      <c r="G963" s="37">
        <f>IF(A963="","",YEAR(A963))</f>
        <v/>
      </c>
    </row>
    <row r="964">
      <c r="A964" s="34" t="n"/>
      <c r="B964" s="35" t="n"/>
      <c r="C964" s="35" t="n"/>
      <c r="D964" s="36" t="n"/>
      <c r="E964" s="37">
        <f>IF(C964="","",IFERROR(INDEX(Budget!$B$6:$B$45,MATCH(C964,Budget!$A$6:$A$45,0)),"Unknown"))</f>
        <v/>
      </c>
      <c r="F964" s="37">
        <f>IF(A964="","",MONTH(A964))</f>
        <v/>
      </c>
      <c r="G964" s="37">
        <f>IF(A964="","",YEAR(A964))</f>
        <v/>
      </c>
    </row>
    <row r="965">
      <c r="A965" s="34" t="n"/>
      <c r="B965" s="35" t="n"/>
      <c r="C965" s="35" t="n"/>
      <c r="D965" s="36" t="n"/>
      <c r="E965" s="37">
        <f>IF(C965="","",IFERROR(INDEX(Budget!$B$6:$B$45,MATCH(C965,Budget!$A$6:$A$45,0)),"Unknown"))</f>
        <v/>
      </c>
      <c r="F965" s="37">
        <f>IF(A965="","",MONTH(A965))</f>
        <v/>
      </c>
      <c r="G965" s="37">
        <f>IF(A965="","",YEAR(A965))</f>
        <v/>
      </c>
    </row>
    <row r="966">
      <c r="A966" s="34" t="n"/>
      <c r="B966" s="35" t="n"/>
      <c r="C966" s="35" t="n"/>
      <c r="D966" s="36" t="n"/>
      <c r="E966" s="37">
        <f>IF(C966="","",IFERROR(INDEX(Budget!$B$6:$B$45,MATCH(C966,Budget!$A$6:$A$45,0)),"Unknown"))</f>
        <v/>
      </c>
      <c r="F966" s="37">
        <f>IF(A966="","",MONTH(A966))</f>
        <v/>
      </c>
      <c r="G966" s="37">
        <f>IF(A966="","",YEAR(A966))</f>
        <v/>
      </c>
    </row>
    <row r="967">
      <c r="A967" s="34" t="n"/>
      <c r="B967" s="35" t="n"/>
      <c r="C967" s="35" t="n"/>
      <c r="D967" s="36" t="n"/>
      <c r="E967" s="37">
        <f>IF(C967="","",IFERROR(INDEX(Budget!$B$6:$B$45,MATCH(C967,Budget!$A$6:$A$45,0)),"Unknown"))</f>
        <v/>
      </c>
      <c r="F967" s="37">
        <f>IF(A967="","",MONTH(A967))</f>
        <v/>
      </c>
      <c r="G967" s="37">
        <f>IF(A967="","",YEAR(A967))</f>
        <v/>
      </c>
    </row>
    <row r="968">
      <c r="A968" s="34" t="n"/>
      <c r="B968" s="35" t="n"/>
      <c r="C968" s="35" t="n"/>
      <c r="D968" s="36" t="n"/>
      <c r="E968" s="37">
        <f>IF(C968="","",IFERROR(INDEX(Budget!$B$6:$B$45,MATCH(C968,Budget!$A$6:$A$45,0)),"Unknown"))</f>
        <v/>
      </c>
      <c r="F968" s="37">
        <f>IF(A968="","",MONTH(A968))</f>
        <v/>
      </c>
      <c r="G968" s="37">
        <f>IF(A968="","",YEAR(A968))</f>
        <v/>
      </c>
    </row>
    <row r="969">
      <c r="A969" s="34" t="n"/>
      <c r="B969" s="35" t="n"/>
      <c r="C969" s="35" t="n"/>
      <c r="D969" s="36" t="n"/>
      <c r="E969" s="37">
        <f>IF(C969="","",IFERROR(INDEX(Budget!$B$6:$B$45,MATCH(C969,Budget!$A$6:$A$45,0)),"Unknown"))</f>
        <v/>
      </c>
      <c r="F969" s="37">
        <f>IF(A969="","",MONTH(A969))</f>
        <v/>
      </c>
      <c r="G969" s="37">
        <f>IF(A969="","",YEAR(A969))</f>
        <v/>
      </c>
    </row>
    <row r="970">
      <c r="A970" s="34" t="n"/>
      <c r="B970" s="35" t="n"/>
      <c r="C970" s="35" t="n"/>
      <c r="D970" s="36" t="n"/>
      <c r="E970" s="37">
        <f>IF(C970="","",IFERROR(INDEX(Budget!$B$6:$B$45,MATCH(C970,Budget!$A$6:$A$45,0)),"Unknown"))</f>
        <v/>
      </c>
      <c r="F970" s="37">
        <f>IF(A970="","",MONTH(A970))</f>
        <v/>
      </c>
      <c r="G970" s="37">
        <f>IF(A970="","",YEAR(A970))</f>
        <v/>
      </c>
    </row>
    <row r="971">
      <c r="A971" s="34" t="n"/>
      <c r="B971" s="35" t="n"/>
      <c r="C971" s="35" t="n"/>
      <c r="D971" s="36" t="n"/>
      <c r="E971" s="37">
        <f>IF(C971="","",IFERROR(INDEX(Budget!$B$6:$B$45,MATCH(C971,Budget!$A$6:$A$45,0)),"Unknown"))</f>
        <v/>
      </c>
      <c r="F971" s="37">
        <f>IF(A971="","",MONTH(A971))</f>
        <v/>
      </c>
      <c r="G971" s="37">
        <f>IF(A971="","",YEAR(A971))</f>
        <v/>
      </c>
    </row>
    <row r="972">
      <c r="A972" s="34" t="n"/>
      <c r="B972" s="35" t="n"/>
      <c r="C972" s="35" t="n"/>
      <c r="D972" s="36" t="n"/>
      <c r="E972" s="37">
        <f>IF(C972="","",IFERROR(INDEX(Budget!$B$6:$B$45,MATCH(C972,Budget!$A$6:$A$45,0)),"Unknown"))</f>
        <v/>
      </c>
      <c r="F972" s="37">
        <f>IF(A972="","",MONTH(A972))</f>
        <v/>
      </c>
      <c r="G972" s="37">
        <f>IF(A972="","",YEAR(A972))</f>
        <v/>
      </c>
    </row>
    <row r="973">
      <c r="A973" s="34" t="n"/>
      <c r="B973" s="35" t="n"/>
      <c r="C973" s="35" t="n"/>
      <c r="D973" s="36" t="n"/>
      <c r="E973" s="37">
        <f>IF(C973="","",IFERROR(INDEX(Budget!$B$6:$B$45,MATCH(C973,Budget!$A$6:$A$45,0)),"Unknown"))</f>
        <v/>
      </c>
      <c r="F973" s="37">
        <f>IF(A973="","",MONTH(A973))</f>
        <v/>
      </c>
      <c r="G973" s="37">
        <f>IF(A973="","",YEAR(A973))</f>
        <v/>
      </c>
    </row>
    <row r="974">
      <c r="A974" s="34" t="n"/>
      <c r="B974" s="35" t="n"/>
      <c r="C974" s="35" t="n"/>
      <c r="D974" s="36" t="n"/>
      <c r="E974" s="37">
        <f>IF(C974="","",IFERROR(INDEX(Budget!$B$6:$B$45,MATCH(C974,Budget!$A$6:$A$45,0)),"Unknown"))</f>
        <v/>
      </c>
      <c r="F974" s="37">
        <f>IF(A974="","",MONTH(A974))</f>
        <v/>
      </c>
      <c r="G974" s="37">
        <f>IF(A974="","",YEAR(A974))</f>
        <v/>
      </c>
    </row>
    <row r="975">
      <c r="A975" s="34" t="n"/>
      <c r="B975" s="35" t="n"/>
      <c r="C975" s="35" t="n"/>
      <c r="D975" s="36" t="n"/>
      <c r="E975" s="37">
        <f>IF(C975="","",IFERROR(INDEX(Budget!$B$6:$B$45,MATCH(C975,Budget!$A$6:$A$45,0)),"Unknown"))</f>
        <v/>
      </c>
      <c r="F975" s="37">
        <f>IF(A975="","",MONTH(A975))</f>
        <v/>
      </c>
      <c r="G975" s="37">
        <f>IF(A975="","",YEAR(A975))</f>
        <v/>
      </c>
    </row>
    <row r="976">
      <c r="A976" s="34" t="n"/>
      <c r="B976" s="35" t="n"/>
      <c r="C976" s="35" t="n"/>
      <c r="D976" s="36" t="n"/>
      <c r="E976" s="37">
        <f>IF(C976="","",IFERROR(INDEX(Budget!$B$6:$B$45,MATCH(C976,Budget!$A$6:$A$45,0)),"Unknown"))</f>
        <v/>
      </c>
      <c r="F976" s="37">
        <f>IF(A976="","",MONTH(A976))</f>
        <v/>
      </c>
      <c r="G976" s="37">
        <f>IF(A976="","",YEAR(A976))</f>
        <v/>
      </c>
    </row>
    <row r="977">
      <c r="A977" s="34" t="n"/>
      <c r="B977" s="35" t="n"/>
      <c r="C977" s="35" t="n"/>
      <c r="D977" s="36" t="n"/>
      <c r="E977" s="37">
        <f>IF(C977="","",IFERROR(INDEX(Budget!$B$6:$B$45,MATCH(C977,Budget!$A$6:$A$45,0)),"Unknown"))</f>
        <v/>
      </c>
      <c r="F977" s="37">
        <f>IF(A977="","",MONTH(A977))</f>
        <v/>
      </c>
      <c r="G977" s="37">
        <f>IF(A977="","",YEAR(A977))</f>
        <v/>
      </c>
    </row>
    <row r="978">
      <c r="A978" s="34" t="n"/>
      <c r="B978" s="35" t="n"/>
      <c r="C978" s="35" t="n"/>
      <c r="D978" s="36" t="n"/>
      <c r="E978" s="37">
        <f>IF(C978="","",IFERROR(INDEX(Budget!$B$6:$B$45,MATCH(C978,Budget!$A$6:$A$45,0)),"Unknown"))</f>
        <v/>
      </c>
      <c r="F978" s="37">
        <f>IF(A978="","",MONTH(A978))</f>
        <v/>
      </c>
      <c r="G978" s="37">
        <f>IF(A978="","",YEAR(A978))</f>
        <v/>
      </c>
    </row>
    <row r="979">
      <c r="A979" s="34" t="n"/>
      <c r="B979" s="35" t="n"/>
      <c r="C979" s="35" t="n"/>
      <c r="D979" s="36" t="n"/>
      <c r="E979" s="37">
        <f>IF(C979="","",IFERROR(INDEX(Budget!$B$6:$B$45,MATCH(C979,Budget!$A$6:$A$45,0)),"Unknown"))</f>
        <v/>
      </c>
      <c r="F979" s="37">
        <f>IF(A979="","",MONTH(A979))</f>
        <v/>
      </c>
      <c r="G979" s="37">
        <f>IF(A979="","",YEAR(A979))</f>
        <v/>
      </c>
    </row>
    <row r="980">
      <c r="A980" s="34" t="n"/>
      <c r="B980" s="35" t="n"/>
      <c r="C980" s="35" t="n"/>
      <c r="D980" s="36" t="n"/>
      <c r="E980" s="37">
        <f>IF(C980="","",IFERROR(INDEX(Budget!$B$6:$B$45,MATCH(C980,Budget!$A$6:$A$45,0)),"Unknown"))</f>
        <v/>
      </c>
      <c r="F980" s="37">
        <f>IF(A980="","",MONTH(A980))</f>
        <v/>
      </c>
      <c r="G980" s="37">
        <f>IF(A980="","",YEAR(A980))</f>
        <v/>
      </c>
    </row>
    <row r="981">
      <c r="A981" s="34" t="n"/>
      <c r="B981" s="35" t="n"/>
      <c r="C981" s="35" t="n"/>
      <c r="D981" s="36" t="n"/>
      <c r="E981" s="37">
        <f>IF(C981="","",IFERROR(INDEX(Budget!$B$6:$B$45,MATCH(C981,Budget!$A$6:$A$45,0)),"Unknown"))</f>
        <v/>
      </c>
      <c r="F981" s="37">
        <f>IF(A981="","",MONTH(A981))</f>
        <v/>
      </c>
      <c r="G981" s="37">
        <f>IF(A981="","",YEAR(A981))</f>
        <v/>
      </c>
    </row>
    <row r="982">
      <c r="A982" s="34" t="n"/>
      <c r="B982" s="35" t="n"/>
      <c r="C982" s="35" t="n"/>
      <c r="D982" s="36" t="n"/>
      <c r="E982" s="37">
        <f>IF(C982="","",IFERROR(INDEX(Budget!$B$6:$B$45,MATCH(C982,Budget!$A$6:$A$45,0)),"Unknown"))</f>
        <v/>
      </c>
      <c r="F982" s="37">
        <f>IF(A982="","",MONTH(A982))</f>
        <v/>
      </c>
      <c r="G982" s="37">
        <f>IF(A982="","",YEAR(A982))</f>
        <v/>
      </c>
    </row>
    <row r="983">
      <c r="A983" s="34" t="n"/>
      <c r="B983" s="35" t="n"/>
      <c r="C983" s="35" t="n"/>
      <c r="D983" s="36" t="n"/>
      <c r="E983" s="37">
        <f>IF(C983="","",IFERROR(INDEX(Budget!$B$6:$B$45,MATCH(C983,Budget!$A$6:$A$45,0)),"Unknown"))</f>
        <v/>
      </c>
      <c r="F983" s="37">
        <f>IF(A983="","",MONTH(A983))</f>
        <v/>
      </c>
      <c r="G983" s="37">
        <f>IF(A983="","",YEAR(A983))</f>
        <v/>
      </c>
    </row>
    <row r="984">
      <c r="A984" s="34" t="n"/>
      <c r="B984" s="35" t="n"/>
      <c r="C984" s="35" t="n"/>
      <c r="D984" s="36" t="n"/>
      <c r="E984" s="37">
        <f>IF(C984="","",IFERROR(INDEX(Budget!$B$6:$B$45,MATCH(C984,Budget!$A$6:$A$45,0)),"Unknown"))</f>
        <v/>
      </c>
      <c r="F984" s="37">
        <f>IF(A984="","",MONTH(A984))</f>
        <v/>
      </c>
      <c r="G984" s="37">
        <f>IF(A984="","",YEAR(A984))</f>
        <v/>
      </c>
    </row>
    <row r="985">
      <c r="A985" s="34" t="n"/>
      <c r="B985" s="35" t="n"/>
      <c r="C985" s="35" t="n"/>
      <c r="D985" s="36" t="n"/>
      <c r="E985" s="37">
        <f>IF(C985="","",IFERROR(INDEX(Budget!$B$6:$B$45,MATCH(C985,Budget!$A$6:$A$45,0)),"Unknown"))</f>
        <v/>
      </c>
      <c r="F985" s="37">
        <f>IF(A985="","",MONTH(A985))</f>
        <v/>
      </c>
      <c r="G985" s="37">
        <f>IF(A985="","",YEAR(A985))</f>
        <v/>
      </c>
    </row>
    <row r="986">
      <c r="A986" s="34" t="n"/>
      <c r="B986" s="35" t="n"/>
      <c r="C986" s="35" t="n"/>
      <c r="D986" s="36" t="n"/>
      <c r="E986" s="37">
        <f>IF(C986="","",IFERROR(INDEX(Budget!$B$6:$B$45,MATCH(C986,Budget!$A$6:$A$45,0)),"Unknown"))</f>
        <v/>
      </c>
      <c r="F986" s="37">
        <f>IF(A986="","",MONTH(A986))</f>
        <v/>
      </c>
      <c r="G986" s="37">
        <f>IF(A986="","",YEAR(A986))</f>
        <v/>
      </c>
    </row>
    <row r="987">
      <c r="A987" s="34" t="n"/>
      <c r="B987" s="35" t="n"/>
      <c r="C987" s="35" t="n"/>
      <c r="D987" s="36" t="n"/>
      <c r="E987" s="37">
        <f>IF(C987="","",IFERROR(INDEX(Budget!$B$6:$B$45,MATCH(C987,Budget!$A$6:$A$45,0)),"Unknown"))</f>
        <v/>
      </c>
      <c r="F987" s="37">
        <f>IF(A987="","",MONTH(A987))</f>
        <v/>
      </c>
      <c r="G987" s="37">
        <f>IF(A987="","",YEAR(A987))</f>
        <v/>
      </c>
    </row>
    <row r="988">
      <c r="A988" s="34" t="n"/>
      <c r="B988" s="35" t="n"/>
      <c r="C988" s="35" t="n"/>
      <c r="D988" s="36" t="n"/>
      <c r="E988" s="37">
        <f>IF(C988="","",IFERROR(INDEX(Budget!$B$6:$B$45,MATCH(C988,Budget!$A$6:$A$45,0)),"Unknown"))</f>
        <v/>
      </c>
      <c r="F988" s="37">
        <f>IF(A988="","",MONTH(A988))</f>
        <v/>
      </c>
      <c r="G988" s="37">
        <f>IF(A988="","",YEAR(A988))</f>
        <v/>
      </c>
    </row>
    <row r="989">
      <c r="A989" s="34" t="n"/>
      <c r="B989" s="35" t="n"/>
      <c r="C989" s="35" t="n"/>
      <c r="D989" s="36" t="n"/>
      <c r="E989" s="37">
        <f>IF(C989="","",IFERROR(INDEX(Budget!$B$6:$B$45,MATCH(C989,Budget!$A$6:$A$45,0)),"Unknown"))</f>
        <v/>
      </c>
      <c r="F989" s="37">
        <f>IF(A989="","",MONTH(A989))</f>
        <v/>
      </c>
      <c r="G989" s="37">
        <f>IF(A989="","",YEAR(A989))</f>
        <v/>
      </c>
    </row>
    <row r="990">
      <c r="A990" s="34" t="n"/>
      <c r="B990" s="35" t="n"/>
      <c r="C990" s="35" t="n"/>
      <c r="D990" s="36" t="n"/>
      <c r="E990" s="37">
        <f>IF(C990="","",IFERROR(INDEX(Budget!$B$6:$B$45,MATCH(C990,Budget!$A$6:$A$45,0)),"Unknown"))</f>
        <v/>
      </c>
      <c r="F990" s="37">
        <f>IF(A990="","",MONTH(A990))</f>
        <v/>
      </c>
      <c r="G990" s="37">
        <f>IF(A990="","",YEAR(A990))</f>
        <v/>
      </c>
    </row>
    <row r="991">
      <c r="A991" s="34" t="n"/>
      <c r="B991" s="35" t="n"/>
      <c r="C991" s="35" t="n"/>
      <c r="D991" s="36" t="n"/>
      <c r="E991" s="37">
        <f>IF(C991="","",IFERROR(INDEX(Budget!$B$6:$B$45,MATCH(C991,Budget!$A$6:$A$45,0)),"Unknown"))</f>
        <v/>
      </c>
      <c r="F991" s="37">
        <f>IF(A991="","",MONTH(A991))</f>
        <v/>
      </c>
      <c r="G991" s="37">
        <f>IF(A991="","",YEAR(A991))</f>
        <v/>
      </c>
    </row>
    <row r="992">
      <c r="A992" s="34" t="n"/>
      <c r="B992" s="35" t="n"/>
      <c r="C992" s="35" t="n"/>
      <c r="D992" s="36" t="n"/>
      <c r="E992" s="37">
        <f>IF(C992="","",IFERROR(INDEX(Budget!$B$6:$B$45,MATCH(C992,Budget!$A$6:$A$45,0)),"Unknown"))</f>
        <v/>
      </c>
      <c r="F992" s="37">
        <f>IF(A992="","",MONTH(A992))</f>
        <v/>
      </c>
      <c r="G992" s="37">
        <f>IF(A992="","",YEAR(A992))</f>
        <v/>
      </c>
    </row>
    <row r="993">
      <c r="A993" s="34" t="n"/>
      <c r="B993" s="35" t="n"/>
      <c r="C993" s="35" t="n"/>
      <c r="D993" s="36" t="n"/>
      <c r="E993" s="37">
        <f>IF(C993="","",IFERROR(INDEX(Budget!$B$6:$B$45,MATCH(C993,Budget!$A$6:$A$45,0)),"Unknown"))</f>
        <v/>
      </c>
      <c r="F993" s="37">
        <f>IF(A993="","",MONTH(A993))</f>
        <v/>
      </c>
      <c r="G993" s="37">
        <f>IF(A993="","",YEAR(A993))</f>
        <v/>
      </c>
    </row>
    <row r="994">
      <c r="A994" s="34" t="n"/>
      <c r="B994" s="35" t="n"/>
      <c r="C994" s="35" t="n"/>
      <c r="D994" s="36" t="n"/>
      <c r="E994" s="37">
        <f>IF(C994="","",IFERROR(INDEX(Budget!$B$6:$B$45,MATCH(C994,Budget!$A$6:$A$45,0)),"Unknown"))</f>
        <v/>
      </c>
      <c r="F994" s="37">
        <f>IF(A994="","",MONTH(A994))</f>
        <v/>
      </c>
      <c r="G994" s="37">
        <f>IF(A994="","",YEAR(A994))</f>
        <v/>
      </c>
    </row>
    <row r="995">
      <c r="A995" s="34" t="n"/>
      <c r="B995" s="35" t="n"/>
      <c r="C995" s="35" t="n"/>
      <c r="D995" s="36" t="n"/>
      <c r="E995" s="37">
        <f>IF(C995="","",IFERROR(INDEX(Budget!$B$6:$B$45,MATCH(C995,Budget!$A$6:$A$45,0)),"Unknown"))</f>
        <v/>
      </c>
      <c r="F995" s="37">
        <f>IF(A995="","",MONTH(A995))</f>
        <v/>
      </c>
      <c r="G995" s="37">
        <f>IF(A995="","",YEAR(A995))</f>
        <v/>
      </c>
    </row>
    <row r="996">
      <c r="A996" s="34" t="n"/>
      <c r="B996" s="35" t="n"/>
      <c r="C996" s="35" t="n"/>
      <c r="D996" s="36" t="n"/>
      <c r="E996" s="37">
        <f>IF(C996="","",IFERROR(INDEX(Budget!$B$6:$B$45,MATCH(C996,Budget!$A$6:$A$45,0)),"Unknown"))</f>
        <v/>
      </c>
      <c r="F996" s="37">
        <f>IF(A996="","",MONTH(A996))</f>
        <v/>
      </c>
      <c r="G996" s="37">
        <f>IF(A996="","",YEAR(A996))</f>
        <v/>
      </c>
    </row>
    <row r="997">
      <c r="A997" s="34" t="n"/>
      <c r="B997" s="35" t="n"/>
      <c r="C997" s="35" t="n"/>
      <c r="D997" s="36" t="n"/>
      <c r="E997" s="37">
        <f>IF(C997="","",IFERROR(INDEX(Budget!$B$6:$B$45,MATCH(C997,Budget!$A$6:$A$45,0)),"Unknown"))</f>
        <v/>
      </c>
      <c r="F997" s="37">
        <f>IF(A997="","",MONTH(A997))</f>
        <v/>
      </c>
      <c r="G997" s="37">
        <f>IF(A997="","",YEAR(A997))</f>
        <v/>
      </c>
    </row>
    <row r="998">
      <c r="A998" s="34" t="n"/>
      <c r="B998" s="35" t="n"/>
      <c r="C998" s="35" t="n"/>
      <c r="D998" s="36" t="n"/>
      <c r="E998" s="37">
        <f>IF(C998="","",IFERROR(INDEX(Budget!$B$6:$B$45,MATCH(C998,Budget!$A$6:$A$45,0)),"Unknown"))</f>
        <v/>
      </c>
      <c r="F998" s="37">
        <f>IF(A998="","",MONTH(A998))</f>
        <v/>
      </c>
      <c r="G998" s="37">
        <f>IF(A998="","",YEAR(A998))</f>
        <v/>
      </c>
    </row>
    <row r="999">
      <c r="A999" s="34" t="n"/>
      <c r="B999" s="35" t="n"/>
      <c r="C999" s="35" t="n"/>
      <c r="D999" s="36" t="n"/>
      <c r="E999" s="37">
        <f>IF(C999="","",IFERROR(INDEX(Budget!$B$6:$B$45,MATCH(C999,Budget!$A$6:$A$45,0)),"Unknown"))</f>
        <v/>
      </c>
      <c r="F999" s="37">
        <f>IF(A999="","",MONTH(A999))</f>
        <v/>
      </c>
      <c r="G999" s="37">
        <f>IF(A999="","",YEAR(A999))</f>
        <v/>
      </c>
    </row>
    <row r="1000">
      <c r="A1000" s="34" t="n"/>
      <c r="B1000" s="35" t="n"/>
      <c r="C1000" s="35" t="n"/>
      <c r="D1000" s="36" t="n"/>
      <c r="E1000" s="37">
        <f>IF(C1000="","",IFERROR(INDEX(Budget!$B$6:$B$45,MATCH(C1000,Budget!$A$6:$A$45,0)),"Unknown"))</f>
        <v/>
      </c>
      <c r="F1000" s="37">
        <f>IF(A1000="","",MONTH(A1000))</f>
        <v/>
      </c>
      <c r="G1000" s="37">
        <f>IF(A1000="","",YEAR(A1000))</f>
        <v/>
      </c>
    </row>
    <row r="1001">
      <c r="A1001" s="34" t="n"/>
      <c r="B1001" s="35" t="n"/>
      <c r="C1001" s="35" t="n"/>
      <c r="D1001" s="36" t="n"/>
      <c r="E1001" s="37">
        <f>IF(C1001="","",IFERROR(INDEX(Budget!$B$6:$B$45,MATCH(C1001,Budget!$A$6:$A$45,0)),"Unknown"))</f>
        <v/>
      </c>
      <c r="F1001" s="37">
        <f>IF(A1001="","",MONTH(A1001))</f>
        <v/>
      </c>
      <c r="G1001" s="37">
        <f>IF(A1001="","",YEAR(A1001))</f>
        <v/>
      </c>
    </row>
    <row r="1002">
      <c r="A1002" s="34" t="n"/>
      <c r="B1002" s="35" t="n"/>
      <c r="C1002" s="35" t="n"/>
      <c r="D1002" s="36" t="n"/>
      <c r="E1002" s="37">
        <f>IF(C1002="","",IFERROR(INDEX(Budget!$B$6:$B$45,MATCH(C1002,Budget!$A$6:$A$45,0)),"Unknown"))</f>
        <v/>
      </c>
      <c r="F1002" s="37">
        <f>IF(A1002="","",MONTH(A1002))</f>
        <v/>
      </c>
      <c r="G1002" s="37">
        <f>IF(A1002="","",YEAR(A1002))</f>
        <v/>
      </c>
    </row>
    <row r="1003">
      <c r="A1003" s="34" t="n"/>
      <c r="B1003" s="35" t="n"/>
      <c r="C1003" s="35" t="n"/>
      <c r="D1003" s="36" t="n"/>
      <c r="E1003" s="37">
        <f>IF(C1003="","",IFERROR(INDEX(Budget!$B$6:$B$45,MATCH(C1003,Budget!$A$6:$A$45,0)),"Unknown"))</f>
        <v/>
      </c>
      <c r="F1003" s="37">
        <f>IF(A1003="","",MONTH(A1003))</f>
        <v/>
      </c>
      <c r="G1003" s="37">
        <f>IF(A1003="","",YEAR(A1003))</f>
        <v/>
      </c>
    </row>
    <row r="1004">
      <c r="A1004" s="34" t="n"/>
      <c r="B1004" s="35" t="n"/>
      <c r="C1004" s="35" t="n"/>
      <c r="D1004" s="36" t="n"/>
      <c r="E1004" s="37">
        <f>IF(C1004="","",IFERROR(INDEX(Budget!$B$6:$B$45,MATCH(C1004,Budget!$A$6:$A$45,0)),"Unknown"))</f>
        <v/>
      </c>
      <c r="F1004" s="37">
        <f>IF(A1004="","",MONTH(A1004))</f>
        <v/>
      </c>
      <c r="G1004" s="37">
        <f>IF(A1004="","",YEAR(A1004))</f>
        <v/>
      </c>
    </row>
    <row r="1005">
      <c r="A1005" s="34" t="n"/>
      <c r="B1005" s="35" t="n"/>
      <c r="C1005" s="35" t="n"/>
      <c r="D1005" s="36" t="n"/>
      <c r="E1005" s="37">
        <f>IF(C1005="","",IFERROR(INDEX(Budget!$B$6:$B$45,MATCH(C1005,Budget!$A$6:$A$45,0)),"Unknown"))</f>
        <v/>
      </c>
      <c r="F1005" s="37">
        <f>IF(A1005="","",MONTH(A1005))</f>
        <v/>
      </c>
      <c r="G1005" s="37">
        <f>IF(A1005="","",YEAR(A1005))</f>
        <v/>
      </c>
    </row>
    <row r="1006">
      <c r="A1006" s="34" t="n"/>
      <c r="B1006" s="35" t="n"/>
      <c r="C1006" s="35" t="n"/>
      <c r="D1006" s="36" t="n"/>
      <c r="E1006" s="37">
        <f>IF(C1006="","",IFERROR(INDEX(Budget!$B$6:$B$45,MATCH(C1006,Budget!$A$6:$A$45,0)),"Unknown"))</f>
        <v/>
      </c>
      <c r="F1006" s="37">
        <f>IF(A1006="","",MONTH(A1006))</f>
        <v/>
      </c>
      <c r="G1006" s="37">
        <f>IF(A1006="","",YEAR(A1006))</f>
        <v/>
      </c>
    </row>
    <row r="1007">
      <c r="A1007" s="34" t="n"/>
      <c r="B1007" s="35" t="n"/>
      <c r="C1007" s="35" t="n"/>
      <c r="D1007" s="36" t="n"/>
      <c r="E1007" s="37">
        <f>IF(C1007="","",IFERROR(INDEX(Budget!$B$6:$B$45,MATCH(C1007,Budget!$A$6:$A$45,0)),"Unknown"))</f>
        <v/>
      </c>
      <c r="F1007" s="37">
        <f>IF(A1007="","",MONTH(A1007))</f>
        <v/>
      </c>
      <c r="G1007" s="37">
        <f>IF(A1007="","",YEAR(A1007))</f>
        <v/>
      </c>
    </row>
    <row r="1008">
      <c r="A1008" s="34" t="n"/>
      <c r="B1008" s="35" t="n"/>
      <c r="C1008" s="35" t="n"/>
      <c r="D1008" s="36" t="n"/>
      <c r="E1008" s="37">
        <f>IF(C1008="","",IFERROR(INDEX(Budget!$B$6:$B$45,MATCH(C1008,Budget!$A$6:$A$45,0)),"Unknown"))</f>
        <v/>
      </c>
      <c r="F1008" s="37">
        <f>IF(A1008="","",MONTH(A1008))</f>
        <v/>
      </c>
      <c r="G1008" s="37">
        <f>IF(A1008="","",YEAR(A1008))</f>
        <v/>
      </c>
    </row>
    <row r="1009">
      <c r="A1009" s="34" t="n"/>
      <c r="B1009" s="35" t="n"/>
      <c r="C1009" s="35" t="n"/>
      <c r="D1009" s="36" t="n"/>
      <c r="E1009" s="37">
        <f>IF(C1009="","",IFERROR(INDEX(Budget!$B$6:$B$45,MATCH(C1009,Budget!$A$6:$A$45,0)),"Unknown"))</f>
        <v/>
      </c>
      <c r="F1009" s="37">
        <f>IF(A1009="","",MONTH(A1009))</f>
        <v/>
      </c>
      <c r="G1009" s="37">
        <f>IF(A1009="","",YEAR(A1009))</f>
        <v/>
      </c>
    </row>
    <row r="1010">
      <c r="A1010" s="34" t="n"/>
      <c r="B1010" s="35" t="n"/>
      <c r="C1010" s="35" t="n"/>
      <c r="D1010" s="36" t="n"/>
      <c r="E1010" s="37">
        <f>IF(C1010="","",IFERROR(INDEX(Budget!$B$6:$B$45,MATCH(C1010,Budget!$A$6:$A$45,0)),"Unknown"))</f>
        <v/>
      </c>
      <c r="F1010" s="37">
        <f>IF(A1010="","",MONTH(A1010))</f>
        <v/>
      </c>
      <c r="G1010" s="37">
        <f>IF(A1010="","",YEAR(A1010))</f>
        <v/>
      </c>
    </row>
    <row r="1011">
      <c r="A1011" s="34" t="n"/>
      <c r="B1011" s="35" t="n"/>
      <c r="C1011" s="35" t="n"/>
      <c r="D1011" s="36" t="n"/>
      <c r="E1011" s="37">
        <f>IF(C1011="","",IFERROR(INDEX(Budget!$B$6:$B$45,MATCH(C1011,Budget!$A$6:$A$45,0)),"Unknown"))</f>
        <v/>
      </c>
      <c r="F1011" s="37">
        <f>IF(A1011="","",MONTH(A1011))</f>
        <v/>
      </c>
      <c r="G1011" s="37">
        <f>IF(A1011="","",YEAR(A1011))</f>
        <v/>
      </c>
    </row>
    <row r="1012">
      <c r="A1012" s="34" t="n"/>
      <c r="B1012" s="35" t="n"/>
      <c r="C1012" s="35" t="n"/>
      <c r="D1012" s="36" t="n"/>
      <c r="E1012" s="37">
        <f>IF(C1012="","",IFERROR(INDEX(Budget!$B$6:$B$45,MATCH(C1012,Budget!$A$6:$A$45,0)),"Unknown"))</f>
        <v/>
      </c>
      <c r="F1012" s="37">
        <f>IF(A1012="","",MONTH(A1012))</f>
        <v/>
      </c>
      <c r="G1012" s="37">
        <f>IF(A1012="","",YEAR(A1012))</f>
        <v/>
      </c>
    </row>
    <row r="1013">
      <c r="A1013" s="34" t="n"/>
      <c r="B1013" s="35" t="n"/>
      <c r="C1013" s="35" t="n"/>
      <c r="D1013" s="36" t="n"/>
      <c r="E1013" s="37">
        <f>IF(C1013="","",IFERROR(INDEX(Budget!$B$6:$B$45,MATCH(C1013,Budget!$A$6:$A$45,0)),"Unknown"))</f>
        <v/>
      </c>
      <c r="F1013" s="37">
        <f>IF(A1013="","",MONTH(A1013))</f>
        <v/>
      </c>
      <c r="G1013" s="37">
        <f>IF(A1013="","",YEAR(A1013))</f>
        <v/>
      </c>
    </row>
    <row r="1014">
      <c r="A1014" s="34" t="n"/>
      <c r="B1014" s="35" t="n"/>
      <c r="C1014" s="35" t="n"/>
      <c r="D1014" s="36" t="n"/>
      <c r="E1014" s="37">
        <f>IF(C1014="","",IFERROR(INDEX(Budget!$B$6:$B$45,MATCH(C1014,Budget!$A$6:$A$45,0)),"Unknown"))</f>
        <v/>
      </c>
      <c r="F1014" s="37">
        <f>IF(A1014="","",MONTH(A1014))</f>
        <v/>
      </c>
      <c r="G1014" s="37">
        <f>IF(A1014="","",YEAR(A1014))</f>
        <v/>
      </c>
    </row>
    <row r="1015">
      <c r="A1015" s="34" t="n"/>
      <c r="B1015" s="35" t="n"/>
      <c r="C1015" s="35" t="n"/>
      <c r="D1015" s="36" t="n"/>
      <c r="E1015" s="37">
        <f>IF(C1015="","",IFERROR(INDEX(Budget!$B$6:$B$45,MATCH(C1015,Budget!$A$6:$A$45,0)),"Unknown"))</f>
        <v/>
      </c>
      <c r="F1015" s="37">
        <f>IF(A1015="","",MONTH(A1015))</f>
        <v/>
      </c>
      <c r="G1015" s="37">
        <f>IF(A1015="","",YEAR(A1015))</f>
        <v/>
      </c>
    </row>
    <row r="1016">
      <c r="A1016" s="34" t="n"/>
      <c r="B1016" s="35" t="n"/>
      <c r="C1016" s="35" t="n"/>
      <c r="D1016" s="36" t="n"/>
      <c r="E1016" s="37">
        <f>IF(C1016="","",IFERROR(INDEX(Budget!$B$6:$B$45,MATCH(C1016,Budget!$A$6:$A$45,0)),"Unknown"))</f>
        <v/>
      </c>
      <c r="F1016" s="37">
        <f>IF(A1016="","",MONTH(A1016))</f>
        <v/>
      </c>
      <c r="G1016" s="37">
        <f>IF(A1016="","",YEAR(A1016))</f>
        <v/>
      </c>
    </row>
    <row r="1017">
      <c r="A1017" s="34" t="n"/>
      <c r="B1017" s="35" t="n"/>
      <c r="C1017" s="35" t="n"/>
      <c r="D1017" s="36" t="n"/>
      <c r="E1017" s="37">
        <f>IF(C1017="","",IFERROR(INDEX(Budget!$B$6:$B$45,MATCH(C1017,Budget!$A$6:$A$45,0)),"Unknown"))</f>
        <v/>
      </c>
      <c r="F1017" s="37">
        <f>IF(A1017="","",MONTH(A1017))</f>
        <v/>
      </c>
      <c r="G1017" s="37">
        <f>IF(A1017="","",YEAR(A1017))</f>
        <v/>
      </c>
    </row>
    <row r="1018">
      <c r="A1018" s="34" t="n"/>
      <c r="B1018" s="35" t="n"/>
      <c r="C1018" s="35" t="n"/>
      <c r="D1018" s="36" t="n"/>
      <c r="E1018" s="37">
        <f>IF(C1018="","",IFERROR(INDEX(Budget!$B$6:$B$45,MATCH(C1018,Budget!$A$6:$A$45,0)),"Unknown"))</f>
        <v/>
      </c>
      <c r="F1018" s="37">
        <f>IF(A1018="","",MONTH(A1018))</f>
        <v/>
      </c>
      <c r="G1018" s="37">
        <f>IF(A1018="","",YEAR(A1018))</f>
        <v/>
      </c>
    </row>
    <row r="1019">
      <c r="A1019" s="34" t="n"/>
      <c r="B1019" s="35" t="n"/>
      <c r="C1019" s="35" t="n"/>
      <c r="D1019" s="36" t="n"/>
      <c r="E1019" s="37">
        <f>IF(C1019="","",IFERROR(INDEX(Budget!$B$6:$B$45,MATCH(C1019,Budget!$A$6:$A$45,0)),"Unknown"))</f>
        <v/>
      </c>
      <c r="F1019" s="37">
        <f>IF(A1019="","",MONTH(A1019))</f>
        <v/>
      </c>
      <c r="G1019" s="37">
        <f>IF(A1019="","",YEAR(A1019))</f>
        <v/>
      </c>
    </row>
    <row r="1020">
      <c r="A1020" s="34" t="n"/>
      <c r="B1020" s="35" t="n"/>
      <c r="C1020" s="35" t="n"/>
      <c r="D1020" s="36" t="n"/>
      <c r="E1020" s="37">
        <f>IF(C1020="","",IFERROR(INDEX(Budget!$B$6:$B$45,MATCH(C1020,Budget!$A$6:$A$45,0)),"Unknown"))</f>
        <v/>
      </c>
      <c r="F1020" s="37">
        <f>IF(A1020="","",MONTH(A1020))</f>
        <v/>
      </c>
      <c r="G1020" s="37">
        <f>IF(A1020="","",YEAR(A1020))</f>
        <v/>
      </c>
    </row>
    <row r="1021">
      <c r="A1021" s="34" t="n"/>
      <c r="B1021" s="35" t="n"/>
      <c r="C1021" s="35" t="n"/>
      <c r="D1021" s="36" t="n"/>
      <c r="E1021" s="37">
        <f>IF(C1021="","",IFERROR(INDEX(Budget!$B$6:$B$45,MATCH(C1021,Budget!$A$6:$A$45,0)),"Unknown"))</f>
        <v/>
      </c>
      <c r="F1021" s="37">
        <f>IF(A1021="","",MONTH(A1021))</f>
        <v/>
      </c>
      <c r="G1021" s="37">
        <f>IF(A1021="","",YEAR(A1021))</f>
        <v/>
      </c>
    </row>
    <row r="1022">
      <c r="A1022" s="34" t="n"/>
      <c r="B1022" s="35" t="n"/>
      <c r="C1022" s="35" t="n"/>
      <c r="D1022" s="36" t="n"/>
      <c r="E1022" s="37">
        <f>IF(C1022="","",IFERROR(INDEX(Budget!$B$6:$B$45,MATCH(C1022,Budget!$A$6:$A$45,0)),"Unknown"))</f>
        <v/>
      </c>
      <c r="F1022" s="37">
        <f>IF(A1022="","",MONTH(A1022))</f>
        <v/>
      </c>
      <c r="G1022" s="37">
        <f>IF(A1022="","",YEAR(A1022))</f>
        <v/>
      </c>
    </row>
    <row r="1023">
      <c r="A1023" s="34" t="n"/>
      <c r="B1023" s="35" t="n"/>
      <c r="C1023" s="35" t="n"/>
      <c r="D1023" s="36" t="n"/>
      <c r="E1023" s="37">
        <f>IF(C1023="","",IFERROR(INDEX(Budget!$B$6:$B$45,MATCH(C1023,Budget!$A$6:$A$45,0)),"Unknown"))</f>
        <v/>
      </c>
      <c r="F1023" s="37">
        <f>IF(A1023="","",MONTH(A1023))</f>
        <v/>
      </c>
      <c r="G1023" s="37">
        <f>IF(A1023="","",YEAR(A1023))</f>
        <v/>
      </c>
    </row>
    <row r="1024">
      <c r="A1024" s="34" t="n"/>
      <c r="B1024" s="35" t="n"/>
      <c r="C1024" s="35" t="n"/>
      <c r="D1024" s="36" t="n"/>
      <c r="E1024" s="37">
        <f>IF(C1024="","",IFERROR(INDEX(Budget!$B$6:$B$45,MATCH(C1024,Budget!$A$6:$A$45,0)),"Unknown"))</f>
        <v/>
      </c>
      <c r="F1024" s="37">
        <f>IF(A1024="","",MONTH(A1024))</f>
        <v/>
      </c>
      <c r="G1024" s="37">
        <f>IF(A1024="","",YEAR(A1024))</f>
        <v/>
      </c>
    </row>
    <row r="1025">
      <c r="A1025" s="34" t="n"/>
      <c r="B1025" s="35" t="n"/>
      <c r="C1025" s="35" t="n"/>
      <c r="D1025" s="36" t="n"/>
      <c r="E1025" s="37">
        <f>IF(C1025="","",IFERROR(INDEX(Budget!$B$6:$B$45,MATCH(C1025,Budget!$A$6:$A$45,0)),"Unknown"))</f>
        <v/>
      </c>
      <c r="F1025" s="37">
        <f>IF(A1025="","",MONTH(A1025))</f>
        <v/>
      </c>
      <c r="G1025" s="37">
        <f>IF(A1025="","",YEAR(A1025))</f>
        <v/>
      </c>
    </row>
    <row r="1026">
      <c r="A1026" s="34" t="n"/>
      <c r="B1026" s="35" t="n"/>
      <c r="C1026" s="35" t="n"/>
      <c r="D1026" s="36" t="n"/>
      <c r="E1026" s="37">
        <f>IF(C1026="","",IFERROR(INDEX(Budget!$B$6:$B$45,MATCH(C1026,Budget!$A$6:$A$45,0)),"Unknown"))</f>
        <v/>
      </c>
      <c r="F1026" s="37">
        <f>IF(A1026="","",MONTH(A1026))</f>
        <v/>
      </c>
      <c r="G1026" s="37">
        <f>IF(A1026="","",YEAR(A1026))</f>
        <v/>
      </c>
    </row>
    <row r="1027">
      <c r="A1027" s="34" t="n"/>
      <c r="B1027" s="35" t="n"/>
      <c r="C1027" s="35" t="n"/>
      <c r="D1027" s="36" t="n"/>
      <c r="E1027" s="37">
        <f>IF(C1027="","",IFERROR(INDEX(Budget!$B$6:$B$45,MATCH(C1027,Budget!$A$6:$A$45,0)),"Unknown"))</f>
        <v/>
      </c>
      <c r="F1027" s="37">
        <f>IF(A1027="","",MONTH(A1027))</f>
        <v/>
      </c>
      <c r="G1027" s="37">
        <f>IF(A1027="","",YEAR(A1027))</f>
        <v/>
      </c>
    </row>
    <row r="1028">
      <c r="A1028" s="34" t="n"/>
      <c r="B1028" s="35" t="n"/>
      <c r="C1028" s="35" t="n"/>
      <c r="D1028" s="36" t="n"/>
      <c r="E1028" s="37">
        <f>IF(C1028="","",IFERROR(INDEX(Budget!$B$6:$B$45,MATCH(C1028,Budget!$A$6:$A$45,0)),"Unknown"))</f>
        <v/>
      </c>
      <c r="F1028" s="37">
        <f>IF(A1028="","",MONTH(A1028))</f>
        <v/>
      </c>
      <c r="G1028" s="37">
        <f>IF(A1028="","",YEAR(A1028))</f>
        <v/>
      </c>
    </row>
    <row r="1029">
      <c r="A1029" s="34" t="n"/>
      <c r="B1029" s="35" t="n"/>
      <c r="C1029" s="35" t="n"/>
      <c r="D1029" s="36" t="n"/>
      <c r="E1029" s="37">
        <f>IF(C1029="","",IFERROR(INDEX(Budget!$B$6:$B$45,MATCH(C1029,Budget!$A$6:$A$45,0)),"Unknown"))</f>
        <v/>
      </c>
      <c r="F1029" s="37">
        <f>IF(A1029="","",MONTH(A1029))</f>
        <v/>
      </c>
      <c r="G1029" s="37">
        <f>IF(A1029="","",YEAR(A1029))</f>
        <v/>
      </c>
    </row>
    <row r="1030">
      <c r="A1030" s="34" t="n"/>
      <c r="B1030" s="35" t="n"/>
      <c r="C1030" s="35" t="n"/>
      <c r="D1030" s="36" t="n"/>
      <c r="E1030" s="37">
        <f>IF(C1030="","",IFERROR(INDEX(Budget!$B$6:$B$45,MATCH(C1030,Budget!$A$6:$A$45,0)),"Unknown"))</f>
        <v/>
      </c>
      <c r="F1030" s="37">
        <f>IF(A1030="","",MONTH(A1030))</f>
        <v/>
      </c>
      <c r="G1030" s="37">
        <f>IF(A1030="","",YEAR(A1030))</f>
        <v/>
      </c>
    </row>
    <row r="1031">
      <c r="A1031" s="34" t="n"/>
      <c r="B1031" s="35" t="n"/>
      <c r="C1031" s="35" t="n"/>
      <c r="D1031" s="36" t="n"/>
      <c r="E1031" s="37">
        <f>IF(C1031="","",IFERROR(INDEX(Budget!$B$6:$B$45,MATCH(C1031,Budget!$A$6:$A$45,0)),"Unknown"))</f>
        <v/>
      </c>
      <c r="F1031" s="37">
        <f>IF(A1031="","",MONTH(A1031))</f>
        <v/>
      </c>
      <c r="G1031" s="37">
        <f>IF(A1031="","",YEAR(A1031))</f>
        <v/>
      </c>
    </row>
    <row r="1032">
      <c r="A1032" s="34" t="n"/>
      <c r="B1032" s="35" t="n"/>
      <c r="C1032" s="35" t="n"/>
      <c r="D1032" s="36" t="n"/>
      <c r="E1032" s="37">
        <f>IF(C1032="","",IFERROR(INDEX(Budget!$B$6:$B$45,MATCH(C1032,Budget!$A$6:$A$45,0)),"Unknown"))</f>
        <v/>
      </c>
      <c r="F1032" s="37">
        <f>IF(A1032="","",MONTH(A1032))</f>
        <v/>
      </c>
      <c r="G1032" s="37">
        <f>IF(A1032="","",YEAR(A1032))</f>
        <v/>
      </c>
    </row>
    <row r="1033">
      <c r="A1033" s="34" t="n"/>
      <c r="B1033" s="35" t="n"/>
      <c r="C1033" s="35" t="n"/>
      <c r="D1033" s="36" t="n"/>
      <c r="E1033" s="37">
        <f>IF(C1033="","",IFERROR(INDEX(Budget!$B$6:$B$45,MATCH(C1033,Budget!$A$6:$A$45,0)),"Unknown"))</f>
        <v/>
      </c>
      <c r="F1033" s="37">
        <f>IF(A1033="","",MONTH(A1033))</f>
        <v/>
      </c>
      <c r="G1033" s="37">
        <f>IF(A1033="","",YEAR(A1033))</f>
        <v/>
      </c>
    </row>
    <row r="1034">
      <c r="A1034" s="34" t="n"/>
      <c r="B1034" s="35" t="n"/>
      <c r="C1034" s="35" t="n"/>
      <c r="D1034" s="36" t="n"/>
      <c r="E1034" s="37">
        <f>IF(C1034="","",IFERROR(INDEX(Budget!$B$6:$B$45,MATCH(C1034,Budget!$A$6:$A$45,0)),"Unknown"))</f>
        <v/>
      </c>
      <c r="F1034" s="37">
        <f>IF(A1034="","",MONTH(A1034))</f>
        <v/>
      </c>
      <c r="G1034" s="37">
        <f>IF(A1034="","",YEAR(A1034))</f>
        <v/>
      </c>
    </row>
    <row r="1035">
      <c r="A1035" s="34" t="n"/>
      <c r="B1035" s="35" t="n"/>
      <c r="C1035" s="35" t="n"/>
      <c r="D1035" s="36" t="n"/>
      <c r="E1035" s="37">
        <f>IF(C1035="","",IFERROR(INDEX(Budget!$B$6:$B$45,MATCH(C1035,Budget!$A$6:$A$45,0)),"Unknown"))</f>
        <v/>
      </c>
      <c r="F1035" s="37">
        <f>IF(A1035="","",MONTH(A1035))</f>
        <v/>
      </c>
      <c r="G1035" s="37">
        <f>IF(A1035="","",YEAR(A1035))</f>
        <v/>
      </c>
    </row>
    <row r="1036">
      <c r="A1036" s="34" t="n"/>
      <c r="B1036" s="35" t="n"/>
      <c r="C1036" s="35" t="n"/>
      <c r="D1036" s="36" t="n"/>
      <c r="E1036" s="37">
        <f>IF(C1036="","",IFERROR(INDEX(Budget!$B$6:$B$45,MATCH(C1036,Budget!$A$6:$A$45,0)),"Unknown"))</f>
        <v/>
      </c>
      <c r="F1036" s="37">
        <f>IF(A1036="","",MONTH(A1036))</f>
        <v/>
      </c>
      <c r="G1036" s="37">
        <f>IF(A1036="","",YEAR(A1036))</f>
        <v/>
      </c>
    </row>
    <row r="1037">
      <c r="A1037" s="34" t="n"/>
      <c r="B1037" s="35" t="n"/>
      <c r="C1037" s="35" t="n"/>
      <c r="D1037" s="36" t="n"/>
      <c r="E1037" s="37">
        <f>IF(C1037="","",IFERROR(INDEX(Budget!$B$6:$B$45,MATCH(C1037,Budget!$A$6:$A$45,0)),"Unknown"))</f>
        <v/>
      </c>
      <c r="F1037" s="37">
        <f>IF(A1037="","",MONTH(A1037))</f>
        <v/>
      </c>
      <c r="G1037" s="37">
        <f>IF(A1037="","",YEAR(A1037))</f>
        <v/>
      </c>
    </row>
    <row r="1038">
      <c r="A1038" s="34" t="n"/>
      <c r="B1038" s="35" t="n"/>
      <c r="C1038" s="35" t="n"/>
      <c r="D1038" s="36" t="n"/>
      <c r="E1038" s="37">
        <f>IF(C1038="","",IFERROR(INDEX(Budget!$B$6:$B$45,MATCH(C1038,Budget!$A$6:$A$45,0)),"Unknown"))</f>
        <v/>
      </c>
      <c r="F1038" s="37">
        <f>IF(A1038="","",MONTH(A1038))</f>
        <v/>
      </c>
      <c r="G1038" s="37">
        <f>IF(A1038="","",YEAR(A1038))</f>
        <v/>
      </c>
    </row>
    <row r="1039">
      <c r="A1039" s="34" t="n"/>
      <c r="B1039" s="35" t="n"/>
      <c r="C1039" s="35" t="n"/>
      <c r="D1039" s="36" t="n"/>
      <c r="E1039" s="37">
        <f>IF(C1039="","",IFERROR(INDEX(Budget!$B$6:$B$45,MATCH(C1039,Budget!$A$6:$A$45,0)),"Unknown"))</f>
        <v/>
      </c>
      <c r="F1039" s="37">
        <f>IF(A1039="","",MONTH(A1039))</f>
        <v/>
      </c>
      <c r="G1039" s="37">
        <f>IF(A1039="","",YEAR(A1039))</f>
        <v/>
      </c>
    </row>
    <row r="1040">
      <c r="A1040" s="34" t="n"/>
      <c r="B1040" s="35" t="n"/>
      <c r="C1040" s="35" t="n"/>
      <c r="D1040" s="36" t="n"/>
      <c r="E1040" s="37">
        <f>IF(C1040="","",IFERROR(INDEX(Budget!$B$6:$B$45,MATCH(C1040,Budget!$A$6:$A$45,0)),"Unknown"))</f>
        <v/>
      </c>
      <c r="F1040" s="37">
        <f>IF(A1040="","",MONTH(A1040))</f>
        <v/>
      </c>
      <c r="G1040" s="37">
        <f>IF(A1040="","",YEAR(A1040))</f>
        <v/>
      </c>
    </row>
    <row r="1041">
      <c r="A1041" s="34" t="n"/>
      <c r="B1041" s="35" t="n"/>
      <c r="C1041" s="35" t="n"/>
      <c r="D1041" s="36" t="n"/>
      <c r="E1041" s="37">
        <f>IF(C1041="","",IFERROR(INDEX(Budget!$B$6:$B$45,MATCH(C1041,Budget!$A$6:$A$45,0)),"Unknown"))</f>
        <v/>
      </c>
      <c r="F1041" s="37">
        <f>IF(A1041="","",MONTH(A1041))</f>
        <v/>
      </c>
      <c r="G1041" s="37">
        <f>IF(A1041="","",YEAR(A1041))</f>
        <v/>
      </c>
    </row>
    <row r="1042">
      <c r="A1042" s="34" t="n"/>
      <c r="B1042" s="35" t="n"/>
      <c r="C1042" s="35" t="n"/>
      <c r="D1042" s="36" t="n"/>
      <c r="E1042" s="37">
        <f>IF(C1042="","",IFERROR(INDEX(Budget!$B$6:$B$45,MATCH(C1042,Budget!$A$6:$A$45,0)),"Unknown"))</f>
        <v/>
      </c>
      <c r="F1042" s="37">
        <f>IF(A1042="","",MONTH(A1042))</f>
        <v/>
      </c>
      <c r="G1042" s="37">
        <f>IF(A1042="","",YEAR(A1042))</f>
        <v/>
      </c>
    </row>
    <row r="1043">
      <c r="A1043" s="34" t="n"/>
      <c r="B1043" s="35" t="n"/>
      <c r="C1043" s="35" t="n"/>
      <c r="D1043" s="36" t="n"/>
      <c r="E1043" s="37">
        <f>IF(C1043="","",IFERROR(INDEX(Budget!$B$6:$B$45,MATCH(C1043,Budget!$A$6:$A$45,0)),"Unknown"))</f>
        <v/>
      </c>
      <c r="F1043" s="37">
        <f>IF(A1043="","",MONTH(A1043))</f>
        <v/>
      </c>
      <c r="G1043" s="37">
        <f>IF(A1043="","",YEAR(A1043))</f>
        <v/>
      </c>
    </row>
    <row r="1044">
      <c r="A1044" s="34" t="n"/>
      <c r="B1044" s="35" t="n"/>
      <c r="C1044" s="35" t="n"/>
      <c r="D1044" s="36" t="n"/>
      <c r="E1044" s="37">
        <f>IF(C1044="","",IFERROR(INDEX(Budget!$B$6:$B$45,MATCH(C1044,Budget!$A$6:$A$45,0)),"Unknown"))</f>
        <v/>
      </c>
      <c r="F1044" s="37">
        <f>IF(A1044="","",MONTH(A1044))</f>
        <v/>
      </c>
      <c r="G1044" s="37">
        <f>IF(A1044="","",YEAR(A1044))</f>
        <v/>
      </c>
    </row>
    <row r="1045">
      <c r="A1045" s="34" t="n"/>
      <c r="B1045" s="35" t="n"/>
      <c r="C1045" s="35" t="n"/>
      <c r="D1045" s="36" t="n"/>
      <c r="E1045" s="37">
        <f>IF(C1045="","",IFERROR(INDEX(Budget!$B$6:$B$45,MATCH(C1045,Budget!$A$6:$A$45,0)),"Unknown"))</f>
        <v/>
      </c>
      <c r="F1045" s="37">
        <f>IF(A1045="","",MONTH(A1045))</f>
        <v/>
      </c>
      <c r="G1045" s="37">
        <f>IF(A1045="","",YEAR(A1045))</f>
        <v/>
      </c>
    </row>
    <row r="1046">
      <c r="A1046" s="34" t="n"/>
      <c r="B1046" s="35" t="n"/>
      <c r="C1046" s="35" t="n"/>
      <c r="D1046" s="36" t="n"/>
      <c r="E1046" s="37">
        <f>IF(C1046="","",IFERROR(INDEX(Budget!$B$6:$B$45,MATCH(C1046,Budget!$A$6:$A$45,0)),"Unknown"))</f>
        <v/>
      </c>
      <c r="F1046" s="37">
        <f>IF(A1046="","",MONTH(A1046))</f>
        <v/>
      </c>
      <c r="G1046" s="37">
        <f>IF(A1046="","",YEAR(A1046))</f>
        <v/>
      </c>
    </row>
    <row r="1047">
      <c r="A1047" s="34" t="n"/>
      <c r="B1047" s="35" t="n"/>
      <c r="C1047" s="35" t="n"/>
      <c r="D1047" s="36" t="n"/>
      <c r="E1047" s="37">
        <f>IF(C1047="","",IFERROR(INDEX(Budget!$B$6:$B$45,MATCH(C1047,Budget!$A$6:$A$45,0)),"Unknown"))</f>
        <v/>
      </c>
      <c r="F1047" s="37">
        <f>IF(A1047="","",MONTH(A1047))</f>
        <v/>
      </c>
      <c r="G1047" s="37">
        <f>IF(A1047="","",YEAR(A1047))</f>
        <v/>
      </c>
    </row>
    <row r="1048">
      <c r="A1048" s="34" t="n"/>
      <c r="B1048" s="35" t="n"/>
      <c r="C1048" s="35" t="n"/>
      <c r="D1048" s="36" t="n"/>
      <c r="E1048" s="37">
        <f>IF(C1048="","",IFERROR(INDEX(Budget!$B$6:$B$45,MATCH(C1048,Budget!$A$6:$A$45,0)),"Unknown"))</f>
        <v/>
      </c>
      <c r="F1048" s="37">
        <f>IF(A1048="","",MONTH(A1048))</f>
        <v/>
      </c>
      <c r="G1048" s="37">
        <f>IF(A1048="","",YEAR(A1048))</f>
        <v/>
      </c>
    </row>
    <row r="1049">
      <c r="A1049" s="34" t="n"/>
      <c r="B1049" s="35" t="n"/>
      <c r="C1049" s="35" t="n"/>
      <c r="D1049" s="36" t="n"/>
      <c r="E1049" s="37">
        <f>IF(C1049="","",IFERROR(INDEX(Budget!$B$6:$B$45,MATCH(C1049,Budget!$A$6:$A$45,0)),"Unknown"))</f>
        <v/>
      </c>
      <c r="F1049" s="37">
        <f>IF(A1049="","",MONTH(A1049))</f>
        <v/>
      </c>
      <c r="G1049" s="37">
        <f>IF(A1049="","",YEAR(A1049))</f>
        <v/>
      </c>
    </row>
    <row r="1050">
      <c r="A1050" s="34" t="n"/>
      <c r="B1050" s="35" t="n"/>
      <c r="C1050" s="35" t="n"/>
      <c r="D1050" s="36" t="n"/>
      <c r="E1050" s="37">
        <f>IF(C1050="","",IFERROR(INDEX(Budget!$B$6:$B$45,MATCH(C1050,Budget!$A$6:$A$45,0)),"Unknown"))</f>
        <v/>
      </c>
      <c r="F1050" s="37">
        <f>IF(A1050="","",MONTH(A1050))</f>
        <v/>
      </c>
      <c r="G1050" s="37">
        <f>IF(A1050="","",YEAR(A1050))</f>
        <v/>
      </c>
    </row>
    <row r="1051">
      <c r="A1051" s="34" t="n"/>
      <c r="B1051" s="35" t="n"/>
      <c r="C1051" s="35" t="n"/>
      <c r="D1051" s="36" t="n"/>
      <c r="E1051" s="37">
        <f>IF(C1051="","",IFERROR(INDEX(Budget!$B$6:$B$45,MATCH(C1051,Budget!$A$6:$A$45,0)),"Unknown"))</f>
        <v/>
      </c>
      <c r="F1051" s="37">
        <f>IF(A1051="","",MONTH(A1051))</f>
        <v/>
      </c>
      <c r="G1051" s="37">
        <f>IF(A1051="","",YEAR(A1051))</f>
        <v/>
      </c>
    </row>
    <row r="1052">
      <c r="A1052" s="34" t="n"/>
      <c r="B1052" s="35" t="n"/>
      <c r="C1052" s="35" t="n"/>
      <c r="D1052" s="36" t="n"/>
      <c r="E1052" s="37">
        <f>IF(C1052="","",IFERROR(INDEX(Budget!$B$6:$B$45,MATCH(C1052,Budget!$A$6:$A$45,0)),"Unknown"))</f>
        <v/>
      </c>
      <c r="F1052" s="37">
        <f>IF(A1052="","",MONTH(A1052))</f>
        <v/>
      </c>
      <c r="G1052" s="37">
        <f>IF(A1052="","",YEAR(A1052))</f>
        <v/>
      </c>
    </row>
    <row r="1053">
      <c r="A1053" s="34" t="n"/>
      <c r="B1053" s="35" t="n"/>
      <c r="C1053" s="35" t="n"/>
      <c r="D1053" s="36" t="n"/>
      <c r="E1053" s="37">
        <f>IF(C1053="","",IFERROR(INDEX(Budget!$B$6:$B$45,MATCH(C1053,Budget!$A$6:$A$45,0)),"Unknown"))</f>
        <v/>
      </c>
      <c r="F1053" s="37">
        <f>IF(A1053="","",MONTH(A1053))</f>
        <v/>
      </c>
      <c r="G1053" s="37">
        <f>IF(A1053="","",YEAR(A1053))</f>
        <v/>
      </c>
    </row>
    <row r="1054">
      <c r="A1054" s="34" t="n"/>
      <c r="B1054" s="35" t="n"/>
      <c r="C1054" s="35" t="n"/>
      <c r="D1054" s="36" t="n"/>
      <c r="E1054" s="37">
        <f>IF(C1054="","",IFERROR(INDEX(Budget!$B$6:$B$45,MATCH(C1054,Budget!$A$6:$A$45,0)),"Unknown"))</f>
        <v/>
      </c>
      <c r="F1054" s="37">
        <f>IF(A1054="","",MONTH(A1054))</f>
        <v/>
      </c>
      <c r="G1054" s="37">
        <f>IF(A1054="","",YEAR(A1054))</f>
        <v/>
      </c>
    </row>
    <row r="1055">
      <c r="A1055" s="34" t="n"/>
      <c r="B1055" s="35" t="n"/>
      <c r="C1055" s="35" t="n"/>
      <c r="D1055" s="36" t="n"/>
      <c r="E1055" s="37">
        <f>IF(C1055="","",IFERROR(INDEX(Budget!$B$6:$B$45,MATCH(C1055,Budget!$A$6:$A$45,0)),"Unknown"))</f>
        <v/>
      </c>
      <c r="F1055" s="37">
        <f>IF(A1055="","",MONTH(A1055))</f>
        <v/>
      </c>
      <c r="G1055" s="37">
        <f>IF(A1055="","",YEAR(A1055))</f>
        <v/>
      </c>
    </row>
    <row r="1056">
      <c r="A1056" s="34" t="n"/>
      <c r="B1056" s="35" t="n"/>
      <c r="C1056" s="35" t="n"/>
      <c r="D1056" s="36" t="n"/>
      <c r="E1056" s="37">
        <f>IF(C1056="","",IFERROR(INDEX(Budget!$B$6:$B$45,MATCH(C1056,Budget!$A$6:$A$45,0)),"Unknown"))</f>
        <v/>
      </c>
      <c r="F1056" s="37">
        <f>IF(A1056="","",MONTH(A1056))</f>
        <v/>
      </c>
      <c r="G1056" s="37">
        <f>IF(A1056="","",YEAR(A1056))</f>
        <v/>
      </c>
    </row>
    <row r="1057">
      <c r="A1057" s="34" t="n"/>
      <c r="B1057" s="35" t="n"/>
      <c r="C1057" s="35" t="n"/>
      <c r="D1057" s="36" t="n"/>
      <c r="E1057" s="37">
        <f>IF(C1057="","",IFERROR(INDEX(Budget!$B$6:$B$45,MATCH(C1057,Budget!$A$6:$A$45,0)),"Unknown"))</f>
        <v/>
      </c>
      <c r="F1057" s="37">
        <f>IF(A1057="","",MONTH(A1057))</f>
        <v/>
      </c>
      <c r="G1057" s="37">
        <f>IF(A1057="","",YEAR(A1057))</f>
        <v/>
      </c>
    </row>
    <row r="1058">
      <c r="A1058" s="34" t="n"/>
      <c r="B1058" s="35" t="n"/>
      <c r="C1058" s="35" t="n"/>
      <c r="D1058" s="36" t="n"/>
      <c r="E1058" s="37">
        <f>IF(C1058="","",IFERROR(INDEX(Budget!$B$6:$B$45,MATCH(C1058,Budget!$A$6:$A$45,0)),"Unknown"))</f>
        <v/>
      </c>
      <c r="F1058" s="37">
        <f>IF(A1058="","",MONTH(A1058))</f>
        <v/>
      </c>
      <c r="G1058" s="37">
        <f>IF(A1058="","",YEAR(A1058))</f>
        <v/>
      </c>
    </row>
    <row r="1059">
      <c r="A1059" s="34" t="n"/>
      <c r="B1059" s="35" t="n"/>
      <c r="C1059" s="35" t="n"/>
      <c r="D1059" s="36" t="n"/>
      <c r="E1059" s="37">
        <f>IF(C1059="","",IFERROR(INDEX(Budget!$B$6:$B$45,MATCH(C1059,Budget!$A$6:$A$45,0)),"Unknown"))</f>
        <v/>
      </c>
      <c r="F1059" s="37">
        <f>IF(A1059="","",MONTH(A1059))</f>
        <v/>
      </c>
      <c r="G1059" s="37">
        <f>IF(A1059="","",YEAR(A1059))</f>
        <v/>
      </c>
    </row>
    <row r="1060">
      <c r="A1060" s="34" t="n"/>
      <c r="B1060" s="35" t="n"/>
      <c r="C1060" s="35" t="n"/>
      <c r="D1060" s="36" t="n"/>
      <c r="E1060" s="37">
        <f>IF(C1060="","",IFERROR(INDEX(Budget!$B$6:$B$45,MATCH(C1060,Budget!$A$6:$A$45,0)),"Unknown"))</f>
        <v/>
      </c>
      <c r="F1060" s="37">
        <f>IF(A1060="","",MONTH(A1060))</f>
        <v/>
      </c>
      <c r="G1060" s="37">
        <f>IF(A1060="","",YEAR(A1060))</f>
        <v/>
      </c>
    </row>
    <row r="1061">
      <c r="A1061" s="34" t="n"/>
      <c r="B1061" s="35" t="n"/>
      <c r="C1061" s="35" t="n"/>
      <c r="D1061" s="36" t="n"/>
      <c r="E1061" s="37">
        <f>IF(C1061="","",IFERROR(INDEX(Budget!$B$6:$B$45,MATCH(C1061,Budget!$A$6:$A$45,0)),"Unknown"))</f>
        <v/>
      </c>
      <c r="F1061" s="37">
        <f>IF(A1061="","",MONTH(A1061))</f>
        <v/>
      </c>
      <c r="G1061" s="37">
        <f>IF(A1061="","",YEAR(A1061))</f>
        <v/>
      </c>
    </row>
    <row r="1062">
      <c r="A1062" s="34" t="n"/>
      <c r="B1062" s="35" t="n"/>
      <c r="C1062" s="35" t="n"/>
      <c r="D1062" s="36" t="n"/>
      <c r="E1062" s="37">
        <f>IF(C1062="","",IFERROR(INDEX(Budget!$B$6:$B$45,MATCH(C1062,Budget!$A$6:$A$45,0)),"Unknown"))</f>
        <v/>
      </c>
      <c r="F1062" s="37">
        <f>IF(A1062="","",MONTH(A1062))</f>
        <v/>
      </c>
      <c r="G1062" s="37">
        <f>IF(A1062="","",YEAR(A1062))</f>
        <v/>
      </c>
    </row>
    <row r="1063">
      <c r="A1063" s="34" t="n"/>
      <c r="B1063" s="35" t="n"/>
      <c r="C1063" s="35" t="n"/>
      <c r="D1063" s="36" t="n"/>
      <c r="E1063" s="37">
        <f>IF(C1063="","",IFERROR(INDEX(Budget!$B$6:$B$45,MATCH(C1063,Budget!$A$6:$A$45,0)),"Unknown"))</f>
        <v/>
      </c>
      <c r="F1063" s="37">
        <f>IF(A1063="","",MONTH(A1063))</f>
        <v/>
      </c>
      <c r="G1063" s="37">
        <f>IF(A1063="","",YEAR(A1063))</f>
        <v/>
      </c>
    </row>
    <row r="1064">
      <c r="A1064" s="34" t="n"/>
      <c r="B1064" s="35" t="n"/>
      <c r="C1064" s="35" t="n"/>
      <c r="D1064" s="36" t="n"/>
      <c r="E1064" s="37">
        <f>IF(C1064="","",IFERROR(INDEX(Budget!$B$6:$B$45,MATCH(C1064,Budget!$A$6:$A$45,0)),"Unknown"))</f>
        <v/>
      </c>
      <c r="F1064" s="37">
        <f>IF(A1064="","",MONTH(A1064))</f>
        <v/>
      </c>
      <c r="G1064" s="37">
        <f>IF(A1064="","",YEAR(A1064))</f>
        <v/>
      </c>
    </row>
    <row r="1065">
      <c r="A1065" s="34" t="n"/>
      <c r="B1065" s="35" t="n"/>
      <c r="C1065" s="35" t="n"/>
      <c r="D1065" s="36" t="n"/>
      <c r="E1065" s="37">
        <f>IF(C1065="","",IFERROR(INDEX(Budget!$B$6:$B$45,MATCH(C1065,Budget!$A$6:$A$45,0)),"Unknown"))</f>
        <v/>
      </c>
      <c r="F1065" s="37">
        <f>IF(A1065="","",MONTH(A1065))</f>
        <v/>
      </c>
      <c r="G1065" s="37">
        <f>IF(A1065="","",YEAR(A1065))</f>
        <v/>
      </c>
    </row>
    <row r="1066">
      <c r="A1066" s="34" t="n"/>
      <c r="B1066" s="35" t="n"/>
      <c r="C1066" s="35" t="n"/>
      <c r="D1066" s="36" t="n"/>
      <c r="E1066" s="37">
        <f>IF(C1066="","",IFERROR(INDEX(Budget!$B$6:$B$45,MATCH(C1066,Budget!$A$6:$A$45,0)),"Unknown"))</f>
        <v/>
      </c>
      <c r="F1066" s="37">
        <f>IF(A1066="","",MONTH(A1066))</f>
        <v/>
      </c>
      <c r="G1066" s="37">
        <f>IF(A1066="","",YEAR(A1066))</f>
        <v/>
      </c>
    </row>
    <row r="1067">
      <c r="A1067" s="34" t="n"/>
      <c r="B1067" s="35" t="n"/>
      <c r="C1067" s="35" t="n"/>
      <c r="D1067" s="36" t="n"/>
      <c r="E1067" s="37">
        <f>IF(C1067="","",IFERROR(INDEX(Budget!$B$6:$B$45,MATCH(C1067,Budget!$A$6:$A$45,0)),"Unknown"))</f>
        <v/>
      </c>
      <c r="F1067" s="37">
        <f>IF(A1067="","",MONTH(A1067))</f>
        <v/>
      </c>
      <c r="G1067" s="37">
        <f>IF(A1067="","",YEAR(A1067))</f>
        <v/>
      </c>
    </row>
    <row r="1068">
      <c r="A1068" s="34" t="n"/>
      <c r="B1068" s="35" t="n"/>
      <c r="C1068" s="35" t="n"/>
      <c r="D1068" s="36" t="n"/>
      <c r="E1068" s="37">
        <f>IF(C1068="","",IFERROR(INDEX(Budget!$B$6:$B$45,MATCH(C1068,Budget!$A$6:$A$45,0)),"Unknown"))</f>
        <v/>
      </c>
      <c r="F1068" s="37">
        <f>IF(A1068="","",MONTH(A1068))</f>
        <v/>
      </c>
      <c r="G1068" s="37">
        <f>IF(A1068="","",YEAR(A1068))</f>
        <v/>
      </c>
    </row>
    <row r="1069">
      <c r="A1069" s="34" t="n"/>
      <c r="B1069" s="35" t="n"/>
      <c r="C1069" s="35" t="n"/>
      <c r="D1069" s="36" t="n"/>
      <c r="E1069" s="37">
        <f>IF(C1069="","",IFERROR(INDEX(Budget!$B$6:$B$45,MATCH(C1069,Budget!$A$6:$A$45,0)),"Unknown"))</f>
        <v/>
      </c>
      <c r="F1069" s="37">
        <f>IF(A1069="","",MONTH(A1069))</f>
        <v/>
      </c>
      <c r="G1069" s="37">
        <f>IF(A1069="","",YEAR(A1069))</f>
        <v/>
      </c>
    </row>
    <row r="1070">
      <c r="A1070" s="34" t="n"/>
      <c r="B1070" s="35" t="n"/>
      <c r="C1070" s="35" t="n"/>
      <c r="D1070" s="36" t="n"/>
      <c r="E1070" s="37">
        <f>IF(C1070="","",IFERROR(INDEX(Budget!$B$6:$B$45,MATCH(C1070,Budget!$A$6:$A$45,0)),"Unknown"))</f>
        <v/>
      </c>
      <c r="F1070" s="37">
        <f>IF(A1070="","",MONTH(A1070))</f>
        <v/>
      </c>
      <c r="G1070" s="37">
        <f>IF(A1070="","",YEAR(A1070))</f>
        <v/>
      </c>
    </row>
    <row r="1071">
      <c r="A1071" s="34" t="n"/>
      <c r="B1071" s="35" t="n"/>
      <c r="C1071" s="35" t="n"/>
      <c r="D1071" s="36" t="n"/>
      <c r="E1071" s="37">
        <f>IF(C1071="","",IFERROR(INDEX(Budget!$B$6:$B$45,MATCH(C1071,Budget!$A$6:$A$45,0)),"Unknown"))</f>
        <v/>
      </c>
      <c r="F1071" s="37">
        <f>IF(A1071="","",MONTH(A1071))</f>
        <v/>
      </c>
      <c r="G1071" s="37">
        <f>IF(A1071="","",YEAR(A1071))</f>
        <v/>
      </c>
    </row>
    <row r="1072">
      <c r="A1072" s="34" t="n"/>
      <c r="B1072" s="35" t="n"/>
      <c r="C1072" s="35" t="n"/>
      <c r="D1072" s="36" t="n"/>
      <c r="E1072" s="37">
        <f>IF(C1072="","",IFERROR(INDEX(Budget!$B$6:$B$45,MATCH(C1072,Budget!$A$6:$A$45,0)),"Unknown"))</f>
        <v/>
      </c>
      <c r="F1072" s="37">
        <f>IF(A1072="","",MONTH(A1072))</f>
        <v/>
      </c>
      <c r="G1072" s="37">
        <f>IF(A1072="","",YEAR(A1072))</f>
        <v/>
      </c>
    </row>
    <row r="1073">
      <c r="A1073" s="34" t="n"/>
      <c r="B1073" s="35" t="n"/>
      <c r="C1073" s="35" t="n"/>
      <c r="D1073" s="36" t="n"/>
      <c r="E1073" s="37">
        <f>IF(C1073="","",IFERROR(INDEX(Budget!$B$6:$B$45,MATCH(C1073,Budget!$A$6:$A$45,0)),"Unknown"))</f>
        <v/>
      </c>
      <c r="F1073" s="37">
        <f>IF(A1073="","",MONTH(A1073))</f>
        <v/>
      </c>
      <c r="G1073" s="37">
        <f>IF(A1073="","",YEAR(A1073))</f>
        <v/>
      </c>
    </row>
    <row r="1074">
      <c r="A1074" s="34" t="n"/>
      <c r="B1074" s="35" t="n"/>
      <c r="C1074" s="35" t="n"/>
      <c r="D1074" s="36" t="n"/>
      <c r="E1074" s="37">
        <f>IF(C1074="","",IFERROR(INDEX(Budget!$B$6:$B$45,MATCH(C1074,Budget!$A$6:$A$45,0)),"Unknown"))</f>
        <v/>
      </c>
      <c r="F1074" s="37">
        <f>IF(A1074="","",MONTH(A1074))</f>
        <v/>
      </c>
      <c r="G1074" s="37">
        <f>IF(A1074="","",YEAR(A1074))</f>
        <v/>
      </c>
    </row>
    <row r="1075">
      <c r="A1075" s="34" t="n"/>
      <c r="B1075" s="35" t="n"/>
      <c r="C1075" s="35" t="n"/>
      <c r="D1075" s="36" t="n"/>
      <c r="E1075" s="37">
        <f>IF(C1075="","",IFERROR(INDEX(Budget!$B$6:$B$45,MATCH(C1075,Budget!$A$6:$A$45,0)),"Unknown"))</f>
        <v/>
      </c>
      <c r="F1075" s="37">
        <f>IF(A1075="","",MONTH(A1075))</f>
        <v/>
      </c>
      <c r="G1075" s="37">
        <f>IF(A1075="","",YEAR(A1075))</f>
        <v/>
      </c>
    </row>
    <row r="1076">
      <c r="A1076" s="34" t="n"/>
      <c r="B1076" s="35" t="n"/>
      <c r="C1076" s="35" t="n"/>
      <c r="D1076" s="36" t="n"/>
      <c r="E1076" s="37">
        <f>IF(C1076="","",IFERROR(INDEX(Budget!$B$6:$B$45,MATCH(C1076,Budget!$A$6:$A$45,0)),"Unknown"))</f>
        <v/>
      </c>
      <c r="F1076" s="37">
        <f>IF(A1076="","",MONTH(A1076))</f>
        <v/>
      </c>
      <c r="G1076" s="37">
        <f>IF(A1076="","",YEAR(A1076))</f>
        <v/>
      </c>
    </row>
    <row r="1077">
      <c r="A1077" s="34" t="n"/>
      <c r="B1077" s="35" t="n"/>
      <c r="C1077" s="35" t="n"/>
      <c r="D1077" s="36" t="n"/>
      <c r="E1077" s="37">
        <f>IF(C1077="","",IFERROR(INDEX(Budget!$B$6:$B$45,MATCH(C1077,Budget!$A$6:$A$45,0)),"Unknown"))</f>
        <v/>
      </c>
      <c r="F1077" s="37">
        <f>IF(A1077="","",MONTH(A1077))</f>
        <v/>
      </c>
      <c r="G1077" s="37">
        <f>IF(A1077="","",YEAR(A1077))</f>
        <v/>
      </c>
    </row>
    <row r="1078">
      <c r="A1078" s="34" t="n"/>
      <c r="B1078" s="35" t="n"/>
      <c r="C1078" s="35" t="n"/>
      <c r="D1078" s="36" t="n"/>
      <c r="E1078" s="37">
        <f>IF(C1078="","",IFERROR(INDEX(Budget!$B$6:$B$45,MATCH(C1078,Budget!$A$6:$A$45,0)),"Unknown"))</f>
        <v/>
      </c>
      <c r="F1078" s="37">
        <f>IF(A1078="","",MONTH(A1078))</f>
        <v/>
      </c>
      <c r="G1078" s="37">
        <f>IF(A1078="","",YEAR(A1078))</f>
        <v/>
      </c>
    </row>
    <row r="1079">
      <c r="A1079" s="34" t="n"/>
      <c r="B1079" s="35" t="n"/>
      <c r="C1079" s="35" t="n"/>
      <c r="D1079" s="36" t="n"/>
      <c r="E1079" s="37">
        <f>IF(C1079="","",IFERROR(INDEX(Budget!$B$6:$B$45,MATCH(C1079,Budget!$A$6:$A$45,0)),"Unknown"))</f>
        <v/>
      </c>
      <c r="F1079" s="37">
        <f>IF(A1079="","",MONTH(A1079))</f>
        <v/>
      </c>
      <c r="G1079" s="37">
        <f>IF(A1079="","",YEAR(A1079))</f>
        <v/>
      </c>
    </row>
    <row r="1080">
      <c r="A1080" s="34" t="n"/>
      <c r="B1080" s="35" t="n"/>
      <c r="C1080" s="35" t="n"/>
      <c r="D1080" s="36" t="n"/>
      <c r="E1080" s="37">
        <f>IF(C1080="","",IFERROR(INDEX(Budget!$B$6:$B$45,MATCH(C1080,Budget!$A$6:$A$45,0)),"Unknown"))</f>
        <v/>
      </c>
      <c r="F1080" s="37">
        <f>IF(A1080="","",MONTH(A1080))</f>
        <v/>
      </c>
      <c r="G1080" s="37">
        <f>IF(A1080="","",YEAR(A1080))</f>
        <v/>
      </c>
    </row>
    <row r="1081">
      <c r="A1081" s="34" t="n"/>
      <c r="B1081" s="35" t="n"/>
      <c r="C1081" s="35" t="n"/>
      <c r="D1081" s="36" t="n"/>
      <c r="E1081" s="37">
        <f>IF(C1081="","",IFERROR(INDEX(Budget!$B$6:$B$45,MATCH(C1081,Budget!$A$6:$A$45,0)),"Unknown"))</f>
        <v/>
      </c>
      <c r="F1081" s="37">
        <f>IF(A1081="","",MONTH(A1081))</f>
        <v/>
      </c>
      <c r="G1081" s="37">
        <f>IF(A1081="","",YEAR(A1081))</f>
        <v/>
      </c>
    </row>
    <row r="1082">
      <c r="A1082" s="34" t="n"/>
      <c r="B1082" s="35" t="n"/>
      <c r="C1082" s="35" t="n"/>
      <c r="D1082" s="36" t="n"/>
      <c r="E1082" s="37">
        <f>IF(C1082="","",IFERROR(INDEX(Budget!$B$6:$B$45,MATCH(C1082,Budget!$A$6:$A$45,0)),"Unknown"))</f>
        <v/>
      </c>
      <c r="F1082" s="37">
        <f>IF(A1082="","",MONTH(A1082))</f>
        <v/>
      </c>
      <c r="G1082" s="37">
        <f>IF(A1082="","",YEAR(A1082))</f>
        <v/>
      </c>
    </row>
    <row r="1083">
      <c r="A1083" s="34" t="n"/>
      <c r="B1083" s="35" t="n"/>
      <c r="C1083" s="35" t="n"/>
      <c r="D1083" s="36" t="n"/>
      <c r="E1083" s="37">
        <f>IF(C1083="","",IFERROR(INDEX(Budget!$B$6:$B$45,MATCH(C1083,Budget!$A$6:$A$45,0)),"Unknown"))</f>
        <v/>
      </c>
      <c r="F1083" s="37">
        <f>IF(A1083="","",MONTH(A1083))</f>
        <v/>
      </c>
      <c r="G1083" s="37">
        <f>IF(A1083="","",YEAR(A1083))</f>
        <v/>
      </c>
    </row>
    <row r="1084">
      <c r="A1084" s="34" t="n"/>
      <c r="B1084" s="35" t="n"/>
      <c r="C1084" s="35" t="n"/>
      <c r="D1084" s="36" t="n"/>
      <c r="E1084" s="37">
        <f>IF(C1084="","",IFERROR(INDEX(Budget!$B$6:$B$45,MATCH(C1084,Budget!$A$6:$A$45,0)),"Unknown"))</f>
        <v/>
      </c>
      <c r="F1084" s="37">
        <f>IF(A1084="","",MONTH(A1084))</f>
        <v/>
      </c>
      <c r="G1084" s="37">
        <f>IF(A1084="","",YEAR(A1084))</f>
        <v/>
      </c>
    </row>
    <row r="1085">
      <c r="A1085" s="34" t="n"/>
      <c r="B1085" s="35" t="n"/>
      <c r="C1085" s="35" t="n"/>
      <c r="D1085" s="36" t="n"/>
      <c r="E1085" s="37">
        <f>IF(C1085="","",IFERROR(INDEX(Budget!$B$6:$B$45,MATCH(C1085,Budget!$A$6:$A$45,0)),"Unknown"))</f>
        <v/>
      </c>
      <c r="F1085" s="37">
        <f>IF(A1085="","",MONTH(A1085))</f>
        <v/>
      </c>
      <c r="G1085" s="37">
        <f>IF(A1085="","",YEAR(A1085))</f>
        <v/>
      </c>
    </row>
    <row r="1086">
      <c r="A1086" s="34" t="n"/>
      <c r="B1086" s="35" t="n"/>
      <c r="C1086" s="35" t="n"/>
      <c r="D1086" s="36" t="n"/>
      <c r="E1086" s="37">
        <f>IF(C1086="","",IFERROR(INDEX(Budget!$B$6:$B$45,MATCH(C1086,Budget!$A$6:$A$45,0)),"Unknown"))</f>
        <v/>
      </c>
      <c r="F1086" s="37">
        <f>IF(A1086="","",MONTH(A1086))</f>
        <v/>
      </c>
      <c r="G1086" s="37">
        <f>IF(A1086="","",YEAR(A1086))</f>
        <v/>
      </c>
    </row>
    <row r="1087">
      <c r="A1087" s="34" t="n"/>
      <c r="B1087" s="35" t="n"/>
      <c r="C1087" s="35" t="n"/>
      <c r="D1087" s="36" t="n"/>
      <c r="E1087" s="37">
        <f>IF(C1087="","",IFERROR(INDEX(Budget!$B$6:$B$45,MATCH(C1087,Budget!$A$6:$A$45,0)),"Unknown"))</f>
        <v/>
      </c>
      <c r="F1087" s="37">
        <f>IF(A1087="","",MONTH(A1087))</f>
        <v/>
      </c>
      <c r="G1087" s="37">
        <f>IF(A1087="","",YEAR(A1087))</f>
        <v/>
      </c>
    </row>
    <row r="1088">
      <c r="A1088" s="34" t="n"/>
      <c r="B1088" s="35" t="n"/>
      <c r="C1088" s="35" t="n"/>
      <c r="D1088" s="36" t="n"/>
      <c r="E1088" s="37">
        <f>IF(C1088="","",IFERROR(INDEX(Budget!$B$6:$B$45,MATCH(C1088,Budget!$A$6:$A$45,0)),"Unknown"))</f>
        <v/>
      </c>
      <c r="F1088" s="37">
        <f>IF(A1088="","",MONTH(A1088))</f>
        <v/>
      </c>
      <c r="G1088" s="37">
        <f>IF(A1088="","",YEAR(A1088))</f>
        <v/>
      </c>
    </row>
    <row r="1089">
      <c r="A1089" s="34" t="n"/>
      <c r="B1089" s="35" t="n"/>
      <c r="C1089" s="35" t="n"/>
      <c r="D1089" s="36" t="n"/>
      <c r="E1089" s="37">
        <f>IF(C1089="","",IFERROR(INDEX(Budget!$B$6:$B$45,MATCH(C1089,Budget!$A$6:$A$45,0)),"Unknown"))</f>
        <v/>
      </c>
      <c r="F1089" s="37">
        <f>IF(A1089="","",MONTH(A1089))</f>
        <v/>
      </c>
      <c r="G1089" s="37">
        <f>IF(A1089="","",YEAR(A1089))</f>
        <v/>
      </c>
    </row>
    <row r="1090">
      <c r="A1090" s="34" t="n"/>
      <c r="B1090" s="35" t="n"/>
      <c r="C1090" s="35" t="n"/>
      <c r="D1090" s="36" t="n"/>
      <c r="E1090" s="37">
        <f>IF(C1090="","",IFERROR(INDEX(Budget!$B$6:$B$45,MATCH(C1090,Budget!$A$6:$A$45,0)),"Unknown"))</f>
        <v/>
      </c>
      <c r="F1090" s="37">
        <f>IF(A1090="","",MONTH(A1090))</f>
        <v/>
      </c>
      <c r="G1090" s="37">
        <f>IF(A1090="","",YEAR(A1090))</f>
        <v/>
      </c>
    </row>
    <row r="1091">
      <c r="A1091" s="34" t="n"/>
      <c r="B1091" s="35" t="n"/>
      <c r="C1091" s="35" t="n"/>
      <c r="D1091" s="36" t="n"/>
      <c r="E1091" s="37">
        <f>IF(C1091="","",IFERROR(INDEX(Budget!$B$6:$B$45,MATCH(C1091,Budget!$A$6:$A$45,0)),"Unknown"))</f>
        <v/>
      </c>
      <c r="F1091" s="37">
        <f>IF(A1091="","",MONTH(A1091))</f>
        <v/>
      </c>
      <c r="G1091" s="37">
        <f>IF(A1091="","",YEAR(A1091))</f>
        <v/>
      </c>
    </row>
    <row r="1092">
      <c r="A1092" s="34" t="n"/>
      <c r="B1092" s="35" t="n"/>
      <c r="C1092" s="35" t="n"/>
      <c r="D1092" s="36" t="n"/>
      <c r="E1092" s="37">
        <f>IF(C1092="","",IFERROR(INDEX(Budget!$B$6:$B$45,MATCH(C1092,Budget!$A$6:$A$45,0)),"Unknown"))</f>
        <v/>
      </c>
      <c r="F1092" s="37">
        <f>IF(A1092="","",MONTH(A1092))</f>
        <v/>
      </c>
      <c r="G1092" s="37">
        <f>IF(A1092="","",YEAR(A1092))</f>
        <v/>
      </c>
    </row>
    <row r="1093">
      <c r="A1093" s="34" t="n"/>
      <c r="B1093" s="35" t="n"/>
      <c r="C1093" s="35" t="n"/>
      <c r="D1093" s="36" t="n"/>
      <c r="E1093" s="37">
        <f>IF(C1093="","",IFERROR(INDEX(Budget!$B$6:$B$45,MATCH(C1093,Budget!$A$6:$A$45,0)),"Unknown"))</f>
        <v/>
      </c>
      <c r="F1093" s="37">
        <f>IF(A1093="","",MONTH(A1093))</f>
        <v/>
      </c>
      <c r="G1093" s="37">
        <f>IF(A1093="","",YEAR(A1093))</f>
        <v/>
      </c>
    </row>
    <row r="1094">
      <c r="A1094" s="34" t="n"/>
      <c r="B1094" s="35" t="n"/>
      <c r="C1094" s="35" t="n"/>
      <c r="D1094" s="36" t="n"/>
      <c r="E1094" s="37">
        <f>IF(C1094="","",IFERROR(INDEX(Budget!$B$6:$B$45,MATCH(C1094,Budget!$A$6:$A$45,0)),"Unknown"))</f>
        <v/>
      </c>
      <c r="F1094" s="37">
        <f>IF(A1094="","",MONTH(A1094))</f>
        <v/>
      </c>
      <c r="G1094" s="37">
        <f>IF(A1094="","",YEAR(A1094))</f>
        <v/>
      </c>
    </row>
    <row r="1095">
      <c r="A1095" s="34" t="n"/>
      <c r="B1095" s="35" t="n"/>
      <c r="C1095" s="35" t="n"/>
      <c r="D1095" s="36" t="n"/>
      <c r="E1095" s="37">
        <f>IF(C1095="","",IFERROR(INDEX(Budget!$B$6:$B$45,MATCH(C1095,Budget!$A$6:$A$45,0)),"Unknown"))</f>
        <v/>
      </c>
      <c r="F1095" s="37">
        <f>IF(A1095="","",MONTH(A1095))</f>
        <v/>
      </c>
      <c r="G1095" s="37">
        <f>IF(A1095="","",YEAR(A1095))</f>
        <v/>
      </c>
    </row>
    <row r="1096">
      <c r="A1096" s="34" t="n"/>
      <c r="B1096" s="35" t="n"/>
      <c r="C1096" s="35" t="n"/>
      <c r="D1096" s="36" t="n"/>
      <c r="E1096" s="37">
        <f>IF(C1096="","",IFERROR(INDEX(Budget!$B$6:$B$45,MATCH(C1096,Budget!$A$6:$A$45,0)),"Unknown"))</f>
        <v/>
      </c>
      <c r="F1096" s="37">
        <f>IF(A1096="","",MONTH(A1096))</f>
        <v/>
      </c>
      <c r="G1096" s="37">
        <f>IF(A1096="","",YEAR(A1096))</f>
        <v/>
      </c>
    </row>
    <row r="1097">
      <c r="A1097" s="34" t="n"/>
      <c r="B1097" s="35" t="n"/>
      <c r="C1097" s="35" t="n"/>
      <c r="D1097" s="36" t="n"/>
      <c r="E1097" s="37">
        <f>IF(C1097="","",IFERROR(INDEX(Budget!$B$6:$B$45,MATCH(C1097,Budget!$A$6:$A$45,0)),"Unknown"))</f>
        <v/>
      </c>
      <c r="F1097" s="37">
        <f>IF(A1097="","",MONTH(A1097))</f>
        <v/>
      </c>
      <c r="G1097" s="37">
        <f>IF(A1097="","",YEAR(A1097))</f>
        <v/>
      </c>
    </row>
    <row r="1098">
      <c r="A1098" s="34" t="n"/>
      <c r="B1098" s="35" t="n"/>
      <c r="C1098" s="35" t="n"/>
      <c r="D1098" s="36" t="n"/>
      <c r="E1098" s="37">
        <f>IF(C1098="","",IFERROR(INDEX(Budget!$B$6:$B$45,MATCH(C1098,Budget!$A$6:$A$45,0)),"Unknown"))</f>
        <v/>
      </c>
      <c r="F1098" s="37">
        <f>IF(A1098="","",MONTH(A1098))</f>
        <v/>
      </c>
      <c r="G1098" s="37">
        <f>IF(A1098="","",YEAR(A1098))</f>
        <v/>
      </c>
    </row>
    <row r="1099">
      <c r="A1099" s="34" t="n"/>
      <c r="B1099" s="35" t="n"/>
      <c r="C1099" s="35" t="n"/>
      <c r="D1099" s="36" t="n"/>
      <c r="E1099" s="37">
        <f>IF(C1099="","",IFERROR(INDEX(Budget!$B$6:$B$45,MATCH(C1099,Budget!$A$6:$A$45,0)),"Unknown"))</f>
        <v/>
      </c>
      <c r="F1099" s="37">
        <f>IF(A1099="","",MONTH(A1099))</f>
        <v/>
      </c>
      <c r="G1099" s="37">
        <f>IF(A1099="","",YEAR(A1099))</f>
        <v/>
      </c>
    </row>
    <row r="1100">
      <c r="A1100" s="34" t="n"/>
      <c r="B1100" s="35" t="n"/>
      <c r="C1100" s="35" t="n"/>
      <c r="D1100" s="36" t="n"/>
      <c r="E1100" s="37">
        <f>IF(C1100="","",IFERROR(INDEX(Budget!$B$6:$B$45,MATCH(C1100,Budget!$A$6:$A$45,0)),"Unknown"))</f>
        <v/>
      </c>
      <c r="F1100" s="37">
        <f>IF(A1100="","",MONTH(A1100))</f>
        <v/>
      </c>
      <c r="G1100" s="37">
        <f>IF(A1100="","",YEAR(A1100))</f>
        <v/>
      </c>
    </row>
    <row r="1101">
      <c r="A1101" s="34" t="n"/>
      <c r="B1101" s="35" t="n"/>
      <c r="C1101" s="35" t="n"/>
      <c r="D1101" s="36" t="n"/>
      <c r="E1101" s="37">
        <f>IF(C1101="","",IFERROR(INDEX(Budget!$B$6:$B$45,MATCH(C1101,Budget!$A$6:$A$45,0)),"Unknown"))</f>
        <v/>
      </c>
      <c r="F1101" s="37">
        <f>IF(A1101="","",MONTH(A1101))</f>
        <v/>
      </c>
      <c r="G1101" s="37">
        <f>IF(A1101="","",YEAR(A1101))</f>
        <v/>
      </c>
    </row>
    <row r="1102">
      <c r="A1102" s="34" t="n"/>
      <c r="B1102" s="35" t="n"/>
      <c r="C1102" s="35" t="n"/>
      <c r="D1102" s="36" t="n"/>
      <c r="E1102" s="37">
        <f>IF(C1102="","",IFERROR(INDEX(Budget!$B$6:$B$45,MATCH(C1102,Budget!$A$6:$A$45,0)),"Unknown"))</f>
        <v/>
      </c>
      <c r="F1102" s="37">
        <f>IF(A1102="","",MONTH(A1102))</f>
        <v/>
      </c>
      <c r="G1102" s="37">
        <f>IF(A1102="","",YEAR(A1102))</f>
        <v/>
      </c>
    </row>
    <row r="1103">
      <c r="A1103" s="34" t="n"/>
      <c r="B1103" s="35" t="n"/>
      <c r="C1103" s="35" t="n"/>
      <c r="D1103" s="36" t="n"/>
      <c r="E1103" s="37">
        <f>IF(C1103="","",IFERROR(INDEX(Budget!$B$6:$B$45,MATCH(C1103,Budget!$A$6:$A$45,0)),"Unknown"))</f>
        <v/>
      </c>
      <c r="F1103" s="37">
        <f>IF(A1103="","",MONTH(A1103))</f>
        <v/>
      </c>
      <c r="G1103" s="37">
        <f>IF(A1103="","",YEAR(A1103))</f>
        <v/>
      </c>
    </row>
    <row r="1104">
      <c r="A1104" s="34" t="n"/>
      <c r="B1104" s="35" t="n"/>
      <c r="C1104" s="35" t="n"/>
      <c r="D1104" s="36" t="n"/>
      <c r="E1104" s="37">
        <f>IF(C1104="","",IFERROR(INDEX(Budget!$B$6:$B$45,MATCH(C1104,Budget!$A$6:$A$45,0)),"Unknown"))</f>
        <v/>
      </c>
      <c r="F1104" s="37">
        <f>IF(A1104="","",MONTH(A1104))</f>
        <v/>
      </c>
      <c r="G1104" s="37">
        <f>IF(A1104="","",YEAR(A1104))</f>
        <v/>
      </c>
    </row>
    <row r="1105">
      <c r="A1105" s="34" t="n"/>
      <c r="B1105" s="35" t="n"/>
      <c r="C1105" s="35" t="n"/>
      <c r="D1105" s="36" t="n"/>
      <c r="E1105" s="37">
        <f>IF(C1105="","",IFERROR(INDEX(Budget!$B$6:$B$45,MATCH(C1105,Budget!$A$6:$A$45,0)),"Unknown"))</f>
        <v/>
      </c>
      <c r="F1105" s="37">
        <f>IF(A1105="","",MONTH(A1105))</f>
        <v/>
      </c>
      <c r="G1105" s="37">
        <f>IF(A1105="","",YEAR(A1105))</f>
        <v/>
      </c>
    </row>
    <row r="1106">
      <c r="A1106" s="34" t="n"/>
      <c r="B1106" s="35" t="n"/>
      <c r="C1106" s="35" t="n"/>
      <c r="D1106" s="36" t="n"/>
      <c r="E1106" s="37">
        <f>IF(C1106="","",IFERROR(INDEX(Budget!$B$6:$B$45,MATCH(C1106,Budget!$A$6:$A$45,0)),"Unknown"))</f>
        <v/>
      </c>
      <c r="F1106" s="37">
        <f>IF(A1106="","",MONTH(A1106))</f>
        <v/>
      </c>
      <c r="G1106" s="37">
        <f>IF(A1106="","",YEAR(A1106))</f>
        <v/>
      </c>
    </row>
    <row r="1107">
      <c r="A1107" s="34" t="n"/>
      <c r="B1107" s="35" t="n"/>
      <c r="C1107" s="35" t="n"/>
      <c r="D1107" s="36" t="n"/>
      <c r="E1107" s="37">
        <f>IF(C1107="","",IFERROR(INDEX(Budget!$B$6:$B$45,MATCH(C1107,Budget!$A$6:$A$45,0)),"Unknown"))</f>
        <v/>
      </c>
      <c r="F1107" s="37">
        <f>IF(A1107="","",MONTH(A1107))</f>
        <v/>
      </c>
      <c r="G1107" s="37">
        <f>IF(A1107="","",YEAR(A1107))</f>
        <v/>
      </c>
    </row>
    <row r="1108">
      <c r="A1108" s="34" t="n"/>
      <c r="B1108" s="35" t="n"/>
      <c r="C1108" s="35" t="n"/>
      <c r="D1108" s="36" t="n"/>
      <c r="E1108" s="37">
        <f>IF(C1108="","",IFERROR(INDEX(Budget!$B$6:$B$45,MATCH(C1108,Budget!$A$6:$A$45,0)),"Unknown"))</f>
        <v/>
      </c>
      <c r="F1108" s="37">
        <f>IF(A1108="","",MONTH(A1108))</f>
        <v/>
      </c>
      <c r="G1108" s="37">
        <f>IF(A1108="","",YEAR(A1108))</f>
        <v/>
      </c>
    </row>
    <row r="1109">
      <c r="A1109" s="34" t="n"/>
      <c r="B1109" s="35" t="n"/>
      <c r="C1109" s="35" t="n"/>
      <c r="D1109" s="36" t="n"/>
      <c r="E1109" s="37">
        <f>IF(C1109="","",IFERROR(INDEX(Budget!$B$6:$B$45,MATCH(C1109,Budget!$A$6:$A$45,0)),"Unknown"))</f>
        <v/>
      </c>
      <c r="F1109" s="37">
        <f>IF(A1109="","",MONTH(A1109))</f>
        <v/>
      </c>
      <c r="G1109" s="37">
        <f>IF(A1109="","",YEAR(A1109))</f>
        <v/>
      </c>
    </row>
    <row r="1110">
      <c r="A1110" s="34" t="n"/>
      <c r="B1110" s="35" t="n"/>
      <c r="C1110" s="35" t="n"/>
      <c r="D1110" s="36" t="n"/>
      <c r="E1110" s="37">
        <f>IF(C1110="","",IFERROR(INDEX(Budget!$B$6:$B$45,MATCH(C1110,Budget!$A$6:$A$45,0)),"Unknown"))</f>
        <v/>
      </c>
      <c r="F1110" s="37">
        <f>IF(A1110="","",MONTH(A1110))</f>
        <v/>
      </c>
      <c r="G1110" s="37">
        <f>IF(A1110="","",YEAR(A1110))</f>
        <v/>
      </c>
    </row>
    <row r="1111">
      <c r="A1111" s="34" t="n"/>
      <c r="B1111" s="35" t="n"/>
      <c r="C1111" s="35" t="n"/>
      <c r="D1111" s="36" t="n"/>
      <c r="E1111" s="37">
        <f>IF(C1111="","",IFERROR(INDEX(Budget!$B$6:$B$45,MATCH(C1111,Budget!$A$6:$A$45,0)),"Unknown"))</f>
        <v/>
      </c>
      <c r="F1111" s="37">
        <f>IF(A1111="","",MONTH(A1111))</f>
        <v/>
      </c>
      <c r="G1111" s="37">
        <f>IF(A1111="","",YEAR(A1111))</f>
        <v/>
      </c>
    </row>
    <row r="1112">
      <c r="A1112" s="34" t="n"/>
      <c r="B1112" s="35" t="n"/>
      <c r="C1112" s="35" t="n"/>
      <c r="D1112" s="36" t="n"/>
      <c r="E1112" s="37">
        <f>IF(C1112="","",IFERROR(INDEX(Budget!$B$6:$B$45,MATCH(C1112,Budget!$A$6:$A$45,0)),"Unknown"))</f>
        <v/>
      </c>
      <c r="F1112" s="37">
        <f>IF(A1112="","",MONTH(A1112))</f>
        <v/>
      </c>
      <c r="G1112" s="37">
        <f>IF(A1112="","",YEAR(A1112))</f>
        <v/>
      </c>
    </row>
    <row r="1113">
      <c r="A1113" s="34" t="n"/>
      <c r="B1113" s="35" t="n"/>
      <c r="C1113" s="35" t="n"/>
      <c r="D1113" s="36" t="n"/>
      <c r="E1113" s="37">
        <f>IF(C1113="","",IFERROR(INDEX(Budget!$B$6:$B$45,MATCH(C1113,Budget!$A$6:$A$45,0)),"Unknown"))</f>
        <v/>
      </c>
      <c r="F1113" s="37">
        <f>IF(A1113="","",MONTH(A1113))</f>
        <v/>
      </c>
      <c r="G1113" s="37">
        <f>IF(A1113="","",YEAR(A1113))</f>
        <v/>
      </c>
    </row>
    <row r="1114">
      <c r="A1114" s="34" t="n"/>
      <c r="B1114" s="35" t="n"/>
      <c r="C1114" s="35" t="n"/>
      <c r="D1114" s="36" t="n"/>
      <c r="E1114" s="37">
        <f>IF(C1114="","",IFERROR(INDEX(Budget!$B$6:$B$45,MATCH(C1114,Budget!$A$6:$A$45,0)),"Unknown"))</f>
        <v/>
      </c>
      <c r="F1114" s="37">
        <f>IF(A1114="","",MONTH(A1114))</f>
        <v/>
      </c>
      <c r="G1114" s="37">
        <f>IF(A1114="","",YEAR(A1114))</f>
        <v/>
      </c>
    </row>
    <row r="1115">
      <c r="A1115" s="34" t="n"/>
      <c r="B1115" s="35" t="n"/>
      <c r="C1115" s="35" t="n"/>
      <c r="D1115" s="36" t="n"/>
      <c r="E1115" s="37">
        <f>IF(C1115="","",IFERROR(INDEX(Budget!$B$6:$B$45,MATCH(C1115,Budget!$A$6:$A$45,0)),"Unknown"))</f>
        <v/>
      </c>
      <c r="F1115" s="37">
        <f>IF(A1115="","",MONTH(A1115))</f>
        <v/>
      </c>
      <c r="G1115" s="37">
        <f>IF(A1115="","",YEAR(A1115))</f>
        <v/>
      </c>
    </row>
    <row r="1116">
      <c r="A1116" s="34" t="n"/>
      <c r="B1116" s="35" t="n"/>
      <c r="C1116" s="35" t="n"/>
      <c r="D1116" s="36" t="n"/>
      <c r="E1116" s="37">
        <f>IF(C1116="","",IFERROR(INDEX(Budget!$B$6:$B$45,MATCH(C1116,Budget!$A$6:$A$45,0)),"Unknown"))</f>
        <v/>
      </c>
      <c r="F1116" s="37">
        <f>IF(A1116="","",MONTH(A1116))</f>
        <v/>
      </c>
      <c r="G1116" s="37">
        <f>IF(A1116="","",YEAR(A1116))</f>
        <v/>
      </c>
    </row>
    <row r="1117">
      <c r="A1117" s="34" t="n"/>
      <c r="B1117" s="35" t="n"/>
      <c r="C1117" s="35" t="n"/>
      <c r="D1117" s="36" t="n"/>
      <c r="E1117" s="37">
        <f>IF(C1117="","",IFERROR(INDEX(Budget!$B$6:$B$45,MATCH(C1117,Budget!$A$6:$A$45,0)),"Unknown"))</f>
        <v/>
      </c>
      <c r="F1117" s="37">
        <f>IF(A1117="","",MONTH(A1117))</f>
        <v/>
      </c>
      <c r="G1117" s="37">
        <f>IF(A1117="","",YEAR(A1117))</f>
        <v/>
      </c>
    </row>
    <row r="1118">
      <c r="A1118" s="34" t="n"/>
      <c r="B1118" s="35" t="n"/>
      <c r="C1118" s="35" t="n"/>
      <c r="D1118" s="36" t="n"/>
      <c r="E1118" s="37">
        <f>IF(C1118="","",IFERROR(INDEX(Budget!$B$6:$B$45,MATCH(C1118,Budget!$A$6:$A$45,0)),"Unknown"))</f>
        <v/>
      </c>
      <c r="F1118" s="37">
        <f>IF(A1118="","",MONTH(A1118))</f>
        <v/>
      </c>
      <c r="G1118" s="37">
        <f>IF(A1118="","",YEAR(A1118))</f>
        <v/>
      </c>
    </row>
    <row r="1119">
      <c r="A1119" s="34" t="n"/>
      <c r="B1119" s="35" t="n"/>
      <c r="C1119" s="35" t="n"/>
      <c r="D1119" s="36" t="n"/>
      <c r="E1119" s="37">
        <f>IF(C1119="","",IFERROR(INDEX(Budget!$B$6:$B$45,MATCH(C1119,Budget!$A$6:$A$45,0)),"Unknown"))</f>
        <v/>
      </c>
      <c r="F1119" s="37">
        <f>IF(A1119="","",MONTH(A1119))</f>
        <v/>
      </c>
      <c r="G1119" s="37">
        <f>IF(A1119="","",YEAR(A1119))</f>
        <v/>
      </c>
    </row>
    <row r="1120">
      <c r="A1120" s="34" t="n"/>
      <c r="B1120" s="35" t="n"/>
      <c r="C1120" s="35" t="n"/>
      <c r="D1120" s="36" t="n"/>
      <c r="E1120" s="37">
        <f>IF(C1120="","",IFERROR(INDEX(Budget!$B$6:$B$45,MATCH(C1120,Budget!$A$6:$A$45,0)),"Unknown"))</f>
        <v/>
      </c>
      <c r="F1120" s="37">
        <f>IF(A1120="","",MONTH(A1120))</f>
        <v/>
      </c>
      <c r="G1120" s="37">
        <f>IF(A1120="","",YEAR(A1120))</f>
        <v/>
      </c>
    </row>
    <row r="1121">
      <c r="A1121" s="34" t="n"/>
      <c r="B1121" s="35" t="n"/>
      <c r="C1121" s="35" t="n"/>
      <c r="D1121" s="36" t="n"/>
      <c r="E1121" s="37">
        <f>IF(C1121="","",IFERROR(INDEX(Budget!$B$6:$B$45,MATCH(C1121,Budget!$A$6:$A$45,0)),"Unknown"))</f>
        <v/>
      </c>
      <c r="F1121" s="37">
        <f>IF(A1121="","",MONTH(A1121))</f>
        <v/>
      </c>
      <c r="G1121" s="37">
        <f>IF(A1121="","",YEAR(A1121))</f>
        <v/>
      </c>
    </row>
    <row r="1122">
      <c r="A1122" s="34" t="n"/>
      <c r="B1122" s="35" t="n"/>
      <c r="C1122" s="35" t="n"/>
      <c r="D1122" s="36" t="n"/>
      <c r="E1122" s="37">
        <f>IF(C1122="","",IFERROR(INDEX(Budget!$B$6:$B$45,MATCH(C1122,Budget!$A$6:$A$45,0)),"Unknown"))</f>
        <v/>
      </c>
      <c r="F1122" s="37">
        <f>IF(A1122="","",MONTH(A1122))</f>
        <v/>
      </c>
      <c r="G1122" s="37">
        <f>IF(A1122="","",YEAR(A1122))</f>
        <v/>
      </c>
    </row>
    <row r="1123">
      <c r="A1123" s="34" t="n"/>
      <c r="B1123" s="35" t="n"/>
      <c r="C1123" s="35" t="n"/>
      <c r="D1123" s="36" t="n"/>
      <c r="E1123" s="37">
        <f>IF(C1123="","",IFERROR(INDEX(Budget!$B$6:$B$45,MATCH(C1123,Budget!$A$6:$A$45,0)),"Unknown"))</f>
        <v/>
      </c>
      <c r="F1123" s="37">
        <f>IF(A1123="","",MONTH(A1123))</f>
        <v/>
      </c>
      <c r="G1123" s="37">
        <f>IF(A1123="","",YEAR(A1123))</f>
        <v/>
      </c>
    </row>
    <row r="1124">
      <c r="A1124" s="34" t="n"/>
      <c r="B1124" s="35" t="n"/>
      <c r="C1124" s="35" t="n"/>
      <c r="D1124" s="36" t="n"/>
      <c r="E1124" s="37">
        <f>IF(C1124="","",IFERROR(INDEX(Budget!$B$6:$B$45,MATCH(C1124,Budget!$A$6:$A$45,0)),"Unknown"))</f>
        <v/>
      </c>
      <c r="F1124" s="37">
        <f>IF(A1124="","",MONTH(A1124))</f>
        <v/>
      </c>
      <c r="G1124" s="37">
        <f>IF(A1124="","",YEAR(A1124))</f>
        <v/>
      </c>
    </row>
    <row r="1125">
      <c r="A1125" s="34" t="n"/>
      <c r="B1125" s="35" t="n"/>
      <c r="C1125" s="35" t="n"/>
      <c r="D1125" s="36" t="n"/>
      <c r="E1125" s="37">
        <f>IF(C1125="","",IFERROR(INDEX(Budget!$B$6:$B$45,MATCH(C1125,Budget!$A$6:$A$45,0)),"Unknown"))</f>
        <v/>
      </c>
      <c r="F1125" s="37">
        <f>IF(A1125="","",MONTH(A1125))</f>
        <v/>
      </c>
      <c r="G1125" s="37">
        <f>IF(A1125="","",YEAR(A1125))</f>
        <v/>
      </c>
    </row>
    <row r="1126">
      <c r="A1126" s="34" t="n"/>
      <c r="B1126" s="35" t="n"/>
      <c r="C1126" s="35" t="n"/>
      <c r="D1126" s="36" t="n"/>
      <c r="E1126" s="37">
        <f>IF(C1126="","",IFERROR(INDEX(Budget!$B$6:$B$45,MATCH(C1126,Budget!$A$6:$A$45,0)),"Unknown"))</f>
        <v/>
      </c>
      <c r="F1126" s="37">
        <f>IF(A1126="","",MONTH(A1126))</f>
        <v/>
      </c>
      <c r="G1126" s="37">
        <f>IF(A1126="","",YEAR(A1126))</f>
        <v/>
      </c>
    </row>
    <row r="1127">
      <c r="A1127" s="34" t="n"/>
      <c r="B1127" s="35" t="n"/>
      <c r="C1127" s="35" t="n"/>
      <c r="D1127" s="36" t="n"/>
      <c r="E1127" s="37">
        <f>IF(C1127="","",IFERROR(INDEX(Budget!$B$6:$B$45,MATCH(C1127,Budget!$A$6:$A$45,0)),"Unknown"))</f>
        <v/>
      </c>
      <c r="F1127" s="37">
        <f>IF(A1127="","",MONTH(A1127))</f>
        <v/>
      </c>
      <c r="G1127" s="37">
        <f>IF(A1127="","",YEAR(A1127))</f>
        <v/>
      </c>
    </row>
    <row r="1128">
      <c r="A1128" s="34" t="n"/>
      <c r="B1128" s="35" t="n"/>
      <c r="C1128" s="35" t="n"/>
      <c r="D1128" s="36" t="n"/>
      <c r="E1128" s="37">
        <f>IF(C1128="","",IFERROR(INDEX(Budget!$B$6:$B$45,MATCH(C1128,Budget!$A$6:$A$45,0)),"Unknown"))</f>
        <v/>
      </c>
      <c r="F1128" s="37">
        <f>IF(A1128="","",MONTH(A1128))</f>
        <v/>
      </c>
      <c r="G1128" s="37">
        <f>IF(A1128="","",YEAR(A1128))</f>
        <v/>
      </c>
    </row>
    <row r="1129">
      <c r="A1129" s="34" t="n"/>
      <c r="B1129" s="35" t="n"/>
      <c r="C1129" s="35" t="n"/>
      <c r="D1129" s="36" t="n"/>
      <c r="E1129" s="37">
        <f>IF(C1129="","",IFERROR(INDEX(Budget!$B$6:$B$45,MATCH(C1129,Budget!$A$6:$A$45,0)),"Unknown"))</f>
        <v/>
      </c>
      <c r="F1129" s="37">
        <f>IF(A1129="","",MONTH(A1129))</f>
        <v/>
      </c>
      <c r="G1129" s="37">
        <f>IF(A1129="","",YEAR(A1129))</f>
        <v/>
      </c>
    </row>
    <row r="1130">
      <c r="A1130" s="34" t="n"/>
      <c r="B1130" s="35" t="n"/>
      <c r="C1130" s="35" t="n"/>
      <c r="D1130" s="36" t="n"/>
      <c r="E1130" s="37">
        <f>IF(C1130="","",IFERROR(INDEX(Budget!$B$6:$B$45,MATCH(C1130,Budget!$A$6:$A$45,0)),"Unknown"))</f>
        <v/>
      </c>
      <c r="F1130" s="37">
        <f>IF(A1130="","",MONTH(A1130))</f>
        <v/>
      </c>
      <c r="G1130" s="37">
        <f>IF(A1130="","",YEAR(A1130))</f>
        <v/>
      </c>
    </row>
    <row r="1131">
      <c r="A1131" s="34" t="n"/>
      <c r="B1131" s="35" t="n"/>
      <c r="C1131" s="35" t="n"/>
      <c r="D1131" s="36" t="n"/>
      <c r="E1131" s="37">
        <f>IF(C1131="","",IFERROR(INDEX(Budget!$B$6:$B$45,MATCH(C1131,Budget!$A$6:$A$45,0)),"Unknown"))</f>
        <v/>
      </c>
      <c r="F1131" s="37">
        <f>IF(A1131="","",MONTH(A1131))</f>
        <v/>
      </c>
      <c r="G1131" s="37">
        <f>IF(A1131="","",YEAR(A1131))</f>
        <v/>
      </c>
    </row>
    <row r="1132">
      <c r="A1132" s="34" t="n"/>
      <c r="B1132" s="35" t="n"/>
      <c r="C1132" s="35" t="n"/>
      <c r="D1132" s="36" t="n"/>
      <c r="E1132" s="37">
        <f>IF(C1132="","",IFERROR(INDEX(Budget!$B$6:$B$45,MATCH(C1132,Budget!$A$6:$A$45,0)),"Unknown"))</f>
        <v/>
      </c>
      <c r="F1132" s="37">
        <f>IF(A1132="","",MONTH(A1132))</f>
        <v/>
      </c>
      <c r="G1132" s="37">
        <f>IF(A1132="","",YEAR(A1132))</f>
        <v/>
      </c>
    </row>
    <row r="1133">
      <c r="A1133" s="34" t="n"/>
      <c r="B1133" s="35" t="n"/>
      <c r="C1133" s="35" t="n"/>
      <c r="D1133" s="36" t="n"/>
      <c r="E1133" s="37">
        <f>IF(C1133="","",IFERROR(INDEX(Budget!$B$6:$B$45,MATCH(C1133,Budget!$A$6:$A$45,0)),"Unknown"))</f>
        <v/>
      </c>
      <c r="F1133" s="37">
        <f>IF(A1133="","",MONTH(A1133))</f>
        <v/>
      </c>
      <c r="G1133" s="37">
        <f>IF(A1133="","",YEAR(A1133))</f>
        <v/>
      </c>
    </row>
    <row r="1134">
      <c r="A1134" s="34" t="n"/>
      <c r="B1134" s="35" t="n"/>
      <c r="C1134" s="35" t="n"/>
      <c r="D1134" s="36" t="n"/>
      <c r="E1134" s="37">
        <f>IF(C1134="","",IFERROR(INDEX(Budget!$B$6:$B$45,MATCH(C1134,Budget!$A$6:$A$45,0)),"Unknown"))</f>
        <v/>
      </c>
      <c r="F1134" s="37">
        <f>IF(A1134="","",MONTH(A1134))</f>
        <v/>
      </c>
      <c r="G1134" s="37">
        <f>IF(A1134="","",YEAR(A1134))</f>
        <v/>
      </c>
    </row>
    <row r="1135">
      <c r="A1135" s="34" t="n"/>
      <c r="B1135" s="35" t="n"/>
      <c r="C1135" s="35" t="n"/>
      <c r="D1135" s="36" t="n"/>
      <c r="E1135" s="37">
        <f>IF(C1135="","",IFERROR(INDEX(Budget!$B$6:$B$45,MATCH(C1135,Budget!$A$6:$A$45,0)),"Unknown"))</f>
        <v/>
      </c>
      <c r="F1135" s="37">
        <f>IF(A1135="","",MONTH(A1135))</f>
        <v/>
      </c>
      <c r="G1135" s="37">
        <f>IF(A1135="","",YEAR(A1135))</f>
        <v/>
      </c>
    </row>
    <row r="1136">
      <c r="A1136" s="34" t="n"/>
      <c r="B1136" s="35" t="n"/>
      <c r="C1136" s="35" t="n"/>
      <c r="D1136" s="36" t="n"/>
      <c r="E1136" s="37">
        <f>IF(C1136="","",IFERROR(INDEX(Budget!$B$6:$B$45,MATCH(C1136,Budget!$A$6:$A$45,0)),"Unknown"))</f>
        <v/>
      </c>
      <c r="F1136" s="37">
        <f>IF(A1136="","",MONTH(A1136))</f>
        <v/>
      </c>
      <c r="G1136" s="37">
        <f>IF(A1136="","",YEAR(A1136))</f>
        <v/>
      </c>
    </row>
    <row r="1137">
      <c r="A1137" s="34" t="n"/>
      <c r="B1137" s="35" t="n"/>
      <c r="C1137" s="35" t="n"/>
      <c r="D1137" s="36" t="n"/>
      <c r="E1137" s="37">
        <f>IF(C1137="","",IFERROR(INDEX(Budget!$B$6:$B$45,MATCH(C1137,Budget!$A$6:$A$45,0)),"Unknown"))</f>
        <v/>
      </c>
      <c r="F1137" s="37">
        <f>IF(A1137="","",MONTH(A1137))</f>
        <v/>
      </c>
      <c r="G1137" s="37">
        <f>IF(A1137="","",YEAR(A1137))</f>
        <v/>
      </c>
    </row>
    <row r="1138">
      <c r="A1138" s="34" t="n"/>
      <c r="B1138" s="35" t="n"/>
      <c r="C1138" s="35" t="n"/>
      <c r="D1138" s="36" t="n"/>
      <c r="E1138" s="37">
        <f>IF(C1138="","",IFERROR(INDEX(Budget!$B$6:$B$45,MATCH(C1138,Budget!$A$6:$A$45,0)),"Unknown"))</f>
        <v/>
      </c>
      <c r="F1138" s="37">
        <f>IF(A1138="","",MONTH(A1138))</f>
        <v/>
      </c>
      <c r="G1138" s="37">
        <f>IF(A1138="","",YEAR(A1138))</f>
        <v/>
      </c>
    </row>
    <row r="1139">
      <c r="A1139" s="34" t="n"/>
      <c r="B1139" s="35" t="n"/>
      <c r="C1139" s="35" t="n"/>
      <c r="D1139" s="36" t="n"/>
      <c r="E1139" s="37">
        <f>IF(C1139="","",IFERROR(INDEX(Budget!$B$6:$B$45,MATCH(C1139,Budget!$A$6:$A$45,0)),"Unknown"))</f>
        <v/>
      </c>
      <c r="F1139" s="37">
        <f>IF(A1139="","",MONTH(A1139))</f>
        <v/>
      </c>
      <c r="G1139" s="37">
        <f>IF(A1139="","",YEAR(A1139))</f>
        <v/>
      </c>
    </row>
    <row r="1140">
      <c r="A1140" s="34" t="n"/>
      <c r="B1140" s="35" t="n"/>
      <c r="C1140" s="35" t="n"/>
      <c r="D1140" s="36" t="n"/>
      <c r="E1140" s="37">
        <f>IF(C1140="","",IFERROR(INDEX(Budget!$B$6:$B$45,MATCH(C1140,Budget!$A$6:$A$45,0)),"Unknown"))</f>
        <v/>
      </c>
      <c r="F1140" s="37">
        <f>IF(A1140="","",MONTH(A1140))</f>
        <v/>
      </c>
      <c r="G1140" s="37">
        <f>IF(A1140="","",YEAR(A1140))</f>
        <v/>
      </c>
    </row>
    <row r="1141">
      <c r="A1141" s="34" t="n"/>
      <c r="B1141" s="35" t="n"/>
      <c r="C1141" s="35" t="n"/>
      <c r="D1141" s="36" t="n"/>
      <c r="E1141" s="37">
        <f>IF(C1141="","",IFERROR(INDEX(Budget!$B$6:$B$45,MATCH(C1141,Budget!$A$6:$A$45,0)),"Unknown"))</f>
        <v/>
      </c>
      <c r="F1141" s="37">
        <f>IF(A1141="","",MONTH(A1141))</f>
        <v/>
      </c>
      <c r="G1141" s="37">
        <f>IF(A1141="","",YEAR(A1141))</f>
        <v/>
      </c>
    </row>
    <row r="1142">
      <c r="A1142" s="34" t="n"/>
      <c r="B1142" s="35" t="n"/>
      <c r="C1142" s="35" t="n"/>
      <c r="D1142" s="36" t="n"/>
      <c r="E1142" s="37">
        <f>IF(C1142="","",IFERROR(INDEX(Budget!$B$6:$B$45,MATCH(C1142,Budget!$A$6:$A$45,0)),"Unknown"))</f>
        <v/>
      </c>
      <c r="F1142" s="37">
        <f>IF(A1142="","",MONTH(A1142))</f>
        <v/>
      </c>
      <c r="G1142" s="37">
        <f>IF(A1142="","",YEAR(A1142))</f>
        <v/>
      </c>
    </row>
    <row r="1143">
      <c r="A1143" s="34" t="n"/>
      <c r="B1143" s="35" t="n"/>
      <c r="C1143" s="35" t="n"/>
      <c r="D1143" s="36" t="n"/>
      <c r="E1143" s="37">
        <f>IF(C1143="","",IFERROR(INDEX(Budget!$B$6:$B$45,MATCH(C1143,Budget!$A$6:$A$45,0)),"Unknown"))</f>
        <v/>
      </c>
      <c r="F1143" s="37">
        <f>IF(A1143="","",MONTH(A1143))</f>
        <v/>
      </c>
      <c r="G1143" s="37">
        <f>IF(A1143="","",YEAR(A1143))</f>
        <v/>
      </c>
    </row>
    <row r="1144">
      <c r="A1144" s="34" t="n"/>
      <c r="B1144" s="35" t="n"/>
      <c r="C1144" s="35" t="n"/>
      <c r="D1144" s="36" t="n"/>
      <c r="E1144" s="37">
        <f>IF(C1144="","",IFERROR(INDEX(Budget!$B$6:$B$45,MATCH(C1144,Budget!$A$6:$A$45,0)),"Unknown"))</f>
        <v/>
      </c>
      <c r="F1144" s="37">
        <f>IF(A1144="","",MONTH(A1144))</f>
        <v/>
      </c>
      <c r="G1144" s="37">
        <f>IF(A1144="","",YEAR(A1144))</f>
        <v/>
      </c>
    </row>
    <row r="1145">
      <c r="A1145" s="34" t="n"/>
      <c r="B1145" s="35" t="n"/>
      <c r="C1145" s="35" t="n"/>
      <c r="D1145" s="36" t="n"/>
      <c r="E1145" s="37">
        <f>IF(C1145="","",IFERROR(INDEX(Budget!$B$6:$B$45,MATCH(C1145,Budget!$A$6:$A$45,0)),"Unknown"))</f>
        <v/>
      </c>
      <c r="F1145" s="37">
        <f>IF(A1145="","",MONTH(A1145))</f>
        <v/>
      </c>
      <c r="G1145" s="37">
        <f>IF(A1145="","",YEAR(A1145))</f>
        <v/>
      </c>
    </row>
    <row r="1146">
      <c r="A1146" s="34" t="n"/>
      <c r="B1146" s="35" t="n"/>
      <c r="C1146" s="35" t="n"/>
      <c r="D1146" s="36" t="n"/>
      <c r="E1146" s="37">
        <f>IF(C1146="","",IFERROR(INDEX(Budget!$B$6:$B$45,MATCH(C1146,Budget!$A$6:$A$45,0)),"Unknown"))</f>
        <v/>
      </c>
      <c r="F1146" s="37">
        <f>IF(A1146="","",MONTH(A1146))</f>
        <v/>
      </c>
      <c r="G1146" s="37">
        <f>IF(A1146="","",YEAR(A1146))</f>
        <v/>
      </c>
    </row>
    <row r="1147">
      <c r="A1147" s="34" t="n"/>
      <c r="B1147" s="35" t="n"/>
      <c r="C1147" s="35" t="n"/>
      <c r="D1147" s="36" t="n"/>
      <c r="E1147" s="37">
        <f>IF(C1147="","",IFERROR(INDEX(Budget!$B$6:$B$45,MATCH(C1147,Budget!$A$6:$A$45,0)),"Unknown"))</f>
        <v/>
      </c>
      <c r="F1147" s="37">
        <f>IF(A1147="","",MONTH(A1147))</f>
        <v/>
      </c>
      <c r="G1147" s="37">
        <f>IF(A1147="","",YEAR(A1147))</f>
        <v/>
      </c>
    </row>
    <row r="1148">
      <c r="A1148" s="34" t="n"/>
      <c r="B1148" s="35" t="n"/>
      <c r="C1148" s="35" t="n"/>
      <c r="D1148" s="36" t="n"/>
      <c r="E1148" s="37">
        <f>IF(C1148="","",IFERROR(INDEX(Budget!$B$6:$B$45,MATCH(C1148,Budget!$A$6:$A$45,0)),"Unknown"))</f>
        <v/>
      </c>
      <c r="F1148" s="37">
        <f>IF(A1148="","",MONTH(A1148))</f>
        <v/>
      </c>
      <c r="G1148" s="37">
        <f>IF(A1148="","",YEAR(A1148))</f>
        <v/>
      </c>
    </row>
    <row r="1149">
      <c r="A1149" s="34" t="n"/>
      <c r="B1149" s="35" t="n"/>
      <c r="C1149" s="35" t="n"/>
      <c r="D1149" s="36" t="n"/>
      <c r="E1149" s="37">
        <f>IF(C1149="","",IFERROR(INDEX(Budget!$B$6:$B$45,MATCH(C1149,Budget!$A$6:$A$45,0)),"Unknown"))</f>
        <v/>
      </c>
      <c r="F1149" s="37">
        <f>IF(A1149="","",MONTH(A1149))</f>
        <v/>
      </c>
      <c r="G1149" s="37">
        <f>IF(A1149="","",YEAR(A1149))</f>
        <v/>
      </c>
    </row>
    <row r="1150">
      <c r="A1150" s="34" t="n"/>
      <c r="B1150" s="35" t="n"/>
      <c r="C1150" s="35" t="n"/>
      <c r="D1150" s="36" t="n"/>
      <c r="E1150" s="37">
        <f>IF(C1150="","",IFERROR(INDEX(Budget!$B$6:$B$45,MATCH(C1150,Budget!$A$6:$A$45,0)),"Unknown"))</f>
        <v/>
      </c>
      <c r="F1150" s="37">
        <f>IF(A1150="","",MONTH(A1150))</f>
        <v/>
      </c>
      <c r="G1150" s="37">
        <f>IF(A1150="","",YEAR(A1150))</f>
        <v/>
      </c>
    </row>
    <row r="1151">
      <c r="A1151" s="34" t="n"/>
      <c r="B1151" s="35" t="n"/>
      <c r="C1151" s="35" t="n"/>
      <c r="D1151" s="36" t="n"/>
      <c r="E1151" s="37">
        <f>IF(C1151="","",IFERROR(INDEX(Budget!$B$6:$B$45,MATCH(C1151,Budget!$A$6:$A$45,0)),"Unknown"))</f>
        <v/>
      </c>
      <c r="F1151" s="37">
        <f>IF(A1151="","",MONTH(A1151))</f>
        <v/>
      </c>
      <c r="G1151" s="37">
        <f>IF(A1151="","",YEAR(A1151))</f>
        <v/>
      </c>
    </row>
    <row r="1152">
      <c r="A1152" s="34" t="n"/>
      <c r="B1152" s="35" t="n"/>
      <c r="C1152" s="35" t="n"/>
      <c r="D1152" s="36" t="n"/>
      <c r="E1152" s="37">
        <f>IF(C1152="","",IFERROR(INDEX(Budget!$B$6:$B$45,MATCH(C1152,Budget!$A$6:$A$45,0)),"Unknown"))</f>
        <v/>
      </c>
      <c r="F1152" s="37">
        <f>IF(A1152="","",MONTH(A1152))</f>
        <v/>
      </c>
      <c r="G1152" s="37">
        <f>IF(A1152="","",YEAR(A1152))</f>
        <v/>
      </c>
    </row>
    <row r="1153">
      <c r="A1153" s="34" t="n"/>
      <c r="B1153" s="35" t="n"/>
      <c r="C1153" s="35" t="n"/>
      <c r="D1153" s="36" t="n"/>
      <c r="E1153" s="37">
        <f>IF(C1153="","",IFERROR(INDEX(Budget!$B$6:$B$45,MATCH(C1153,Budget!$A$6:$A$45,0)),"Unknown"))</f>
        <v/>
      </c>
      <c r="F1153" s="37">
        <f>IF(A1153="","",MONTH(A1153))</f>
        <v/>
      </c>
      <c r="G1153" s="37">
        <f>IF(A1153="","",YEAR(A1153))</f>
        <v/>
      </c>
    </row>
    <row r="1154">
      <c r="A1154" s="34" t="n"/>
      <c r="B1154" s="35" t="n"/>
      <c r="C1154" s="35" t="n"/>
      <c r="D1154" s="36" t="n"/>
      <c r="E1154" s="37">
        <f>IF(C1154="","",IFERROR(INDEX(Budget!$B$6:$B$45,MATCH(C1154,Budget!$A$6:$A$45,0)),"Unknown"))</f>
        <v/>
      </c>
      <c r="F1154" s="37">
        <f>IF(A1154="","",MONTH(A1154))</f>
        <v/>
      </c>
      <c r="G1154" s="37">
        <f>IF(A1154="","",YEAR(A1154))</f>
        <v/>
      </c>
    </row>
    <row r="1155">
      <c r="A1155" s="34" t="n"/>
      <c r="B1155" s="35" t="n"/>
      <c r="C1155" s="35" t="n"/>
      <c r="D1155" s="36" t="n"/>
      <c r="E1155" s="37">
        <f>IF(C1155="","",IFERROR(INDEX(Budget!$B$6:$B$45,MATCH(C1155,Budget!$A$6:$A$45,0)),"Unknown"))</f>
        <v/>
      </c>
      <c r="F1155" s="37">
        <f>IF(A1155="","",MONTH(A1155))</f>
        <v/>
      </c>
      <c r="G1155" s="37">
        <f>IF(A1155="","",YEAR(A1155))</f>
        <v/>
      </c>
    </row>
    <row r="1156">
      <c r="A1156" s="34" t="n"/>
      <c r="B1156" s="35" t="n"/>
      <c r="C1156" s="35" t="n"/>
      <c r="D1156" s="36" t="n"/>
      <c r="E1156" s="37">
        <f>IF(C1156="","",IFERROR(INDEX(Budget!$B$6:$B$45,MATCH(C1156,Budget!$A$6:$A$45,0)),"Unknown"))</f>
        <v/>
      </c>
      <c r="F1156" s="37">
        <f>IF(A1156="","",MONTH(A1156))</f>
        <v/>
      </c>
      <c r="G1156" s="37">
        <f>IF(A1156="","",YEAR(A1156))</f>
        <v/>
      </c>
    </row>
    <row r="1157">
      <c r="A1157" s="34" t="n"/>
      <c r="B1157" s="35" t="n"/>
      <c r="C1157" s="35" t="n"/>
      <c r="D1157" s="36" t="n"/>
      <c r="E1157" s="37">
        <f>IF(C1157="","",IFERROR(INDEX(Budget!$B$6:$B$45,MATCH(C1157,Budget!$A$6:$A$45,0)),"Unknown"))</f>
        <v/>
      </c>
      <c r="F1157" s="37">
        <f>IF(A1157="","",MONTH(A1157))</f>
        <v/>
      </c>
      <c r="G1157" s="37">
        <f>IF(A1157="","",YEAR(A1157))</f>
        <v/>
      </c>
    </row>
    <row r="1158">
      <c r="A1158" s="34" t="n"/>
      <c r="B1158" s="35" t="n"/>
      <c r="C1158" s="35" t="n"/>
      <c r="D1158" s="36" t="n"/>
      <c r="E1158" s="37">
        <f>IF(C1158="","",IFERROR(INDEX(Budget!$B$6:$B$45,MATCH(C1158,Budget!$A$6:$A$45,0)),"Unknown"))</f>
        <v/>
      </c>
      <c r="F1158" s="37">
        <f>IF(A1158="","",MONTH(A1158))</f>
        <v/>
      </c>
      <c r="G1158" s="37">
        <f>IF(A1158="","",YEAR(A1158))</f>
        <v/>
      </c>
    </row>
    <row r="1159">
      <c r="A1159" s="34" t="n"/>
      <c r="B1159" s="35" t="n"/>
      <c r="C1159" s="35" t="n"/>
      <c r="D1159" s="36" t="n"/>
      <c r="E1159" s="37">
        <f>IF(C1159="","",IFERROR(INDEX(Budget!$B$6:$B$45,MATCH(C1159,Budget!$A$6:$A$45,0)),"Unknown"))</f>
        <v/>
      </c>
      <c r="F1159" s="37">
        <f>IF(A1159="","",MONTH(A1159))</f>
        <v/>
      </c>
      <c r="G1159" s="37">
        <f>IF(A1159="","",YEAR(A1159))</f>
        <v/>
      </c>
    </row>
    <row r="1160">
      <c r="A1160" s="34" t="n"/>
      <c r="B1160" s="35" t="n"/>
      <c r="C1160" s="35" t="n"/>
      <c r="D1160" s="36" t="n"/>
      <c r="E1160" s="37">
        <f>IF(C1160="","",IFERROR(INDEX(Budget!$B$6:$B$45,MATCH(C1160,Budget!$A$6:$A$45,0)),"Unknown"))</f>
        <v/>
      </c>
      <c r="F1160" s="37">
        <f>IF(A1160="","",MONTH(A1160))</f>
        <v/>
      </c>
      <c r="G1160" s="37">
        <f>IF(A1160="","",YEAR(A1160))</f>
        <v/>
      </c>
    </row>
    <row r="1161">
      <c r="A1161" s="34" t="n"/>
      <c r="B1161" s="35" t="n"/>
      <c r="C1161" s="35" t="n"/>
      <c r="D1161" s="36" t="n"/>
      <c r="E1161" s="37">
        <f>IF(C1161="","",IFERROR(INDEX(Budget!$B$6:$B$45,MATCH(C1161,Budget!$A$6:$A$45,0)),"Unknown"))</f>
        <v/>
      </c>
      <c r="F1161" s="37">
        <f>IF(A1161="","",MONTH(A1161))</f>
        <v/>
      </c>
      <c r="G1161" s="37">
        <f>IF(A1161="","",YEAR(A1161))</f>
        <v/>
      </c>
    </row>
    <row r="1162">
      <c r="A1162" s="34" t="n"/>
      <c r="B1162" s="35" t="n"/>
      <c r="C1162" s="35" t="n"/>
      <c r="D1162" s="36" t="n"/>
      <c r="E1162" s="37">
        <f>IF(C1162="","",IFERROR(INDEX(Budget!$B$6:$B$45,MATCH(C1162,Budget!$A$6:$A$45,0)),"Unknown"))</f>
        <v/>
      </c>
      <c r="F1162" s="37">
        <f>IF(A1162="","",MONTH(A1162))</f>
        <v/>
      </c>
      <c r="G1162" s="37">
        <f>IF(A1162="","",YEAR(A1162))</f>
        <v/>
      </c>
    </row>
    <row r="1163">
      <c r="A1163" s="34" t="n"/>
      <c r="B1163" s="35" t="n"/>
      <c r="C1163" s="35" t="n"/>
      <c r="D1163" s="36" t="n"/>
      <c r="E1163" s="37">
        <f>IF(C1163="","",IFERROR(INDEX(Budget!$B$6:$B$45,MATCH(C1163,Budget!$A$6:$A$45,0)),"Unknown"))</f>
        <v/>
      </c>
      <c r="F1163" s="37">
        <f>IF(A1163="","",MONTH(A1163))</f>
        <v/>
      </c>
      <c r="G1163" s="37">
        <f>IF(A1163="","",YEAR(A1163))</f>
        <v/>
      </c>
    </row>
    <row r="1164">
      <c r="A1164" s="34" t="n"/>
      <c r="B1164" s="35" t="n"/>
      <c r="C1164" s="35" t="n"/>
      <c r="D1164" s="36" t="n"/>
      <c r="E1164" s="37">
        <f>IF(C1164="","",IFERROR(INDEX(Budget!$B$6:$B$45,MATCH(C1164,Budget!$A$6:$A$45,0)),"Unknown"))</f>
        <v/>
      </c>
      <c r="F1164" s="37">
        <f>IF(A1164="","",MONTH(A1164))</f>
        <v/>
      </c>
      <c r="G1164" s="37">
        <f>IF(A1164="","",YEAR(A1164))</f>
        <v/>
      </c>
    </row>
    <row r="1165">
      <c r="A1165" s="34" t="n"/>
      <c r="B1165" s="35" t="n"/>
      <c r="C1165" s="35" t="n"/>
      <c r="D1165" s="36" t="n"/>
      <c r="E1165" s="37">
        <f>IF(C1165="","",IFERROR(INDEX(Budget!$B$6:$B$45,MATCH(C1165,Budget!$A$6:$A$45,0)),"Unknown"))</f>
        <v/>
      </c>
      <c r="F1165" s="37">
        <f>IF(A1165="","",MONTH(A1165))</f>
        <v/>
      </c>
      <c r="G1165" s="37">
        <f>IF(A1165="","",YEAR(A1165))</f>
        <v/>
      </c>
    </row>
    <row r="1166">
      <c r="A1166" s="34" t="n"/>
      <c r="B1166" s="35" t="n"/>
      <c r="C1166" s="35" t="n"/>
      <c r="D1166" s="36" t="n"/>
      <c r="E1166" s="37">
        <f>IF(C1166="","",IFERROR(INDEX(Budget!$B$6:$B$45,MATCH(C1166,Budget!$A$6:$A$45,0)),"Unknown"))</f>
        <v/>
      </c>
      <c r="F1166" s="37">
        <f>IF(A1166="","",MONTH(A1166))</f>
        <v/>
      </c>
      <c r="G1166" s="37">
        <f>IF(A1166="","",YEAR(A1166))</f>
        <v/>
      </c>
    </row>
    <row r="1167">
      <c r="A1167" s="34" t="n"/>
      <c r="B1167" s="35" t="n"/>
      <c r="C1167" s="35" t="n"/>
      <c r="D1167" s="36" t="n"/>
      <c r="E1167" s="37">
        <f>IF(C1167="","",IFERROR(INDEX(Budget!$B$6:$B$45,MATCH(C1167,Budget!$A$6:$A$45,0)),"Unknown"))</f>
        <v/>
      </c>
      <c r="F1167" s="37">
        <f>IF(A1167="","",MONTH(A1167))</f>
        <v/>
      </c>
      <c r="G1167" s="37">
        <f>IF(A1167="","",YEAR(A1167))</f>
        <v/>
      </c>
    </row>
    <row r="1168">
      <c r="A1168" s="34" t="n"/>
      <c r="B1168" s="35" t="n"/>
      <c r="C1168" s="35" t="n"/>
      <c r="D1168" s="36" t="n"/>
      <c r="E1168" s="37">
        <f>IF(C1168="","",IFERROR(INDEX(Budget!$B$6:$B$45,MATCH(C1168,Budget!$A$6:$A$45,0)),"Unknown"))</f>
        <v/>
      </c>
      <c r="F1168" s="37">
        <f>IF(A1168="","",MONTH(A1168))</f>
        <v/>
      </c>
      <c r="G1168" s="37">
        <f>IF(A1168="","",YEAR(A1168))</f>
        <v/>
      </c>
    </row>
    <row r="1169">
      <c r="A1169" s="34" t="n"/>
      <c r="B1169" s="35" t="n"/>
      <c r="C1169" s="35" t="n"/>
      <c r="D1169" s="36" t="n"/>
      <c r="E1169" s="37">
        <f>IF(C1169="","",IFERROR(INDEX(Budget!$B$6:$B$45,MATCH(C1169,Budget!$A$6:$A$45,0)),"Unknown"))</f>
        <v/>
      </c>
      <c r="F1169" s="37">
        <f>IF(A1169="","",MONTH(A1169))</f>
        <v/>
      </c>
      <c r="G1169" s="37">
        <f>IF(A1169="","",YEAR(A1169))</f>
        <v/>
      </c>
    </row>
    <row r="1170">
      <c r="A1170" s="34" t="n"/>
      <c r="B1170" s="35" t="n"/>
      <c r="C1170" s="35" t="n"/>
      <c r="D1170" s="36" t="n"/>
      <c r="E1170" s="37">
        <f>IF(C1170="","",IFERROR(INDEX(Budget!$B$6:$B$45,MATCH(C1170,Budget!$A$6:$A$45,0)),"Unknown"))</f>
        <v/>
      </c>
      <c r="F1170" s="37">
        <f>IF(A1170="","",MONTH(A1170))</f>
        <v/>
      </c>
      <c r="G1170" s="37">
        <f>IF(A1170="","",YEAR(A1170))</f>
        <v/>
      </c>
    </row>
    <row r="1171">
      <c r="A1171" s="34" t="n"/>
      <c r="B1171" s="35" t="n"/>
      <c r="C1171" s="35" t="n"/>
      <c r="D1171" s="36" t="n"/>
      <c r="E1171" s="37">
        <f>IF(C1171="","",IFERROR(INDEX(Budget!$B$6:$B$45,MATCH(C1171,Budget!$A$6:$A$45,0)),"Unknown"))</f>
        <v/>
      </c>
      <c r="F1171" s="37">
        <f>IF(A1171="","",MONTH(A1171))</f>
        <v/>
      </c>
      <c r="G1171" s="37">
        <f>IF(A1171="","",YEAR(A1171))</f>
        <v/>
      </c>
    </row>
    <row r="1172">
      <c r="A1172" s="34" t="n"/>
      <c r="B1172" s="35" t="n"/>
      <c r="C1172" s="35" t="n"/>
      <c r="D1172" s="36" t="n"/>
      <c r="E1172" s="37">
        <f>IF(C1172="","",IFERROR(INDEX(Budget!$B$6:$B$45,MATCH(C1172,Budget!$A$6:$A$45,0)),"Unknown"))</f>
        <v/>
      </c>
      <c r="F1172" s="37">
        <f>IF(A1172="","",MONTH(A1172))</f>
        <v/>
      </c>
      <c r="G1172" s="37">
        <f>IF(A1172="","",YEAR(A1172))</f>
        <v/>
      </c>
    </row>
    <row r="1173">
      <c r="A1173" s="34" t="n"/>
      <c r="B1173" s="35" t="n"/>
      <c r="C1173" s="35" t="n"/>
      <c r="D1173" s="36" t="n"/>
      <c r="E1173" s="37">
        <f>IF(C1173="","",IFERROR(INDEX(Budget!$B$6:$B$45,MATCH(C1173,Budget!$A$6:$A$45,0)),"Unknown"))</f>
        <v/>
      </c>
      <c r="F1173" s="37">
        <f>IF(A1173="","",MONTH(A1173))</f>
        <v/>
      </c>
      <c r="G1173" s="37">
        <f>IF(A1173="","",YEAR(A1173))</f>
        <v/>
      </c>
    </row>
    <row r="1174">
      <c r="A1174" s="34" t="n"/>
      <c r="B1174" s="35" t="n"/>
      <c r="C1174" s="35" t="n"/>
      <c r="D1174" s="36" t="n"/>
      <c r="E1174" s="37">
        <f>IF(C1174="","",IFERROR(INDEX(Budget!$B$6:$B$45,MATCH(C1174,Budget!$A$6:$A$45,0)),"Unknown"))</f>
        <v/>
      </c>
      <c r="F1174" s="37">
        <f>IF(A1174="","",MONTH(A1174))</f>
        <v/>
      </c>
      <c r="G1174" s="37">
        <f>IF(A1174="","",YEAR(A1174))</f>
        <v/>
      </c>
    </row>
    <row r="1175">
      <c r="A1175" s="34" t="n"/>
      <c r="B1175" s="35" t="n"/>
      <c r="C1175" s="35" t="n"/>
      <c r="D1175" s="36" t="n"/>
      <c r="E1175" s="37">
        <f>IF(C1175="","",IFERROR(INDEX(Budget!$B$6:$B$45,MATCH(C1175,Budget!$A$6:$A$45,0)),"Unknown"))</f>
        <v/>
      </c>
      <c r="F1175" s="37">
        <f>IF(A1175="","",MONTH(A1175))</f>
        <v/>
      </c>
      <c r="G1175" s="37">
        <f>IF(A1175="","",YEAR(A1175))</f>
        <v/>
      </c>
    </row>
    <row r="1176">
      <c r="A1176" s="34" t="n"/>
      <c r="B1176" s="35" t="n"/>
      <c r="C1176" s="35" t="n"/>
      <c r="D1176" s="36" t="n"/>
      <c r="E1176" s="37">
        <f>IF(C1176="","",IFERROR(INDEX(Budget!$B$6:$B$45,MATCH(C1176,Budget!$A$6:$A$45,0)),"Unknown"))</f>
        <v/>
      </c>
      <c r="F1176" s="37">
        <f>IF(A1176="","",MONTH(A1176))</f>
        <v/>
      </c>
      <c r="G1176" s="37">
        <f>IF(A1176="","",YEAR(A1176))</f>
        <v/>
      </c>
    </row>
    <row r="1177">
      <c r="A1177" s="34" t="n"/>
      <c r="B1177" s="35" t="n"/>
      <c r="C1177" s="35" t="n"/>
      <c r="D1177" s="36" t="n"/>
      <c r="E1177" s="37">
        <f>IF(C1177="","",IFERROR(INDEX(Budget!$B$6:$B$45,MATCH(C1177,Budget!$A$6:$A$45,0)),"Unknown"))</f>
        <v/>
      </c>
      <c r="F1177" s="37">
        <f>IF(A1177="","",MONTH(A1177))</f>
        <v/>
      </c>
      <c r="G1177" s="37">
        <f>IF(A1177="","",YEAR(A1177))</f>
        <v/>
      </c>
    </row>
    <row r="1178">
      <c r="A1178" s="34" t="n"/>
      <c r="B1178" s="35" t="n"/>
      <c r="C1178" s="35" t="n"/>
      <c r="D1178" s="36" t="n"/>
      <c r="E1178" s="37">
        <f>IF(C1178="","",IFERROR(INDEX(Budget!$B$6:$B$45,MATCH(C1178,Budget!$A$6:$A$45,0)),"Unknown"))</f>
        <v/>
      </c>
      <c r="F1178" s="37">
        <f>IF(A1178="","",MONTH(A1178))</f>
        <v/>
      </c>
      <c r="G1178" s="37">
        <f>IF(A1178="","",YEAR(A1178))</f>
        <v/>
      </c>
    </row>
    <row r="1179">
      <c r="A1179" s="34" t="n"/>
      <c r="B1179" s="35" t="n"/>
      <c r="C1179" s="35" t="n"/>
      <c r="D1179" s="36" t="n"/>
      <c r="E1179" s="37">
        <f>IF(C1179="","",IFERROR(INDEX(Budget!$B$6:$B$45,MATCH(C1179,Budget!$A$6:$A$45,0)),"Unknown"))</f>
        <v/>
      </c>
      <c r="F1179" s="37">
        <f>IF(A1179="","",MONTH(A1179))</f>
        <v/>
      </c>
      <c r="G1179" s="37">
        <f>IF(A1179="","",YEAR(A1179))</f>
        <v/>
      </c>
    </row>
    <row r="1180">
      <c r="A1180" s="34" t="n"/>
      <c r="B1180" s="35" t="n"/>
      <c r="C1180" s="35" t="n"/>
      <c r="D1180" s="36" t="n"/>
      <c r="E1180" s="37">
        <f>IF(C1180="","",IFERROR(INDEX(Budget!$B$6:$B$45,MATCH(C1180,Budget!$A$6:$A$45,0)),"Unknown"))</f>
        <v/>
      </c>
      <c r="F1180" s="37">
        <f>IF(A1180="","",MONTH(A1180))</f>
        <v/>
      </c>
      <c r="G1180" s="37">
        <f>IF(A1180="","",YEAR(A1180))</f>
        <v/>
      </c>
    </row>
    <row r="1181">
      <c r="A1181" s="34" t="n"/>
      <c r="B1181" s="35" t="n"/>
      <c r="C1181" s="35" t="n"/>
      <c r="D1181" s="36" t="n"/>
      <c r="E1181" s="37">
        <f>IF(C1181="","",IFERROR(INDEX(Budget!$B$6:$B$45,MATCH(C1181,Budget!$A$6:$A$45,0)),"Unknown"))</f>
        <v/>
      </c>
      <c r="F1181" s="37">
        <f>IF(A1181="","",MONTH(A1181))</f>
        <v/>
      </c>
      <c r="G1181" s="37">
        <f>IF(A1181="","",YEAR(A1181))</f>
        <v/>
      </c>
    </row>
    <row r="1182">
      <c r="A1182" s="34" t="n"/>
      <c r="B1182" s="35" t="n"/>
      <c r="C1182" s="35" t="n"/>
      <c r="D1182" s="36" t="n"/>
      <c r="E1182" s="37">
        <f>IF(C1182="","",IFERROR(INDEX(Budget!$B$6:$B$45,MATCH(C1182,Budget!$A$6:$A$45,0)),"Unknown"))</f>
        <v/>
      </c>
      <c r="F1182" s="37">
        <f>IF(A1182="","",MONTH(A1182))</f>
        <v/>
      </c>
      <c r="G1182" s="37">
        <f>IF(A1182="","",YEAR(A1182))</f>
        <v/>
      </c>
    </row>
    <row r="1183">
      <c r="A1183" s="34" t="n"/>
      <c r="B1183" s="35" t="n"/>
      <c r="C1183" s="35" t="n"/>
      <c r="D1183" s="36" t="n"/>
      <c r="E1183" s="37">
        <f>IF(C1183="","",IFERROR(INDEX(Budget!$B$6:$B$45,MATCH(C1183,Budget!$A$6:$A$45,0)),"Unknown"))</f>
        <v/>
      </c>
      <c r="F1183" s="37">
        <f>IF(A1183="","",MONTH(A1183))</f>
        <v/>
      </c>
      <c r="G1183" s="37">
        <f>IF(A1183="","",YEAR(A1183))</f>
        <v/>
      </c>
    </row>
    <row r="1184">
      <c r="A1184" s="34" t="n"/>
      <c r="B1184" s="35" t="n"/>
      <c r="C1184" s="35" t="n"/>
      <c r="D1184" s="36" t="n"/>
      <c r="E1184" s="37">
        <f>IF(C1184="","",IFERROR(INDEX(Budget!$B$6:$B$45,MATCH(C1184,Budget!$A$6:$A$45,0)),"Unknown"))</f>
        <v/>
      </c>
      <c r="F1184" s="37">
        <f>IF(A1184="","",MONTH(A1184))</f>
        <v/>
      </c>
      <c r="G1184" s="37">
        <f>IF(A1184="","",YEAR(A1184))</f>
        <v/>
      </c>
    </row>
    <row r="1185">
      <c r="A1185" s="34" t="n"/>
      <c r="B1185" s="35" t="n"/>
      <c r="C1185" s="35" t="n"/>
      <c r="D1185" s="36" t="n"/>
      <c r="E1185" s="37">
        <f>IF(C1185="","",IFERROR(INDEX(Budget!$B$6:$B$45,MATCH(C1185,Budget!$A$6:$A$45,0)),"Unknown"))</f>
        <v/>
      </c>
      <c r="F1185" s="37">
        <f>IF(A1185="","",MONTH(A1185))</f>
        <v/>
      </c>
      <c r="G1185" s="37">
        <f>IF(A1185="","",YEAR(A1185))</f>
        <v/>
      </c>
    </row>
    <row r="1186">
      <c r="A1186" s="34" t="n"/>
      <c r="B1186" s="35" t="n"/>
      <c r="C1186" s="35" t="n"/>
      <c r="D1186" s="36" t="n"/>
      <c r="E1186" s="37">
        <f>IF(C1186="","",IFERROR(INDEX(Budget!$B$6:$B$45,MATCH(C1186,Budget!$A$6:$A$45,0)),"Unknown"))</f>
        <v/>
      </c>
      <c r="F1186" s="37">
        <f>IF(A1186="","",MONTH(A1186))</f>
        <v/>
      </c>
      <c r="G1186" s="37">
        <f>IF(A1186="","",YEAR(A1186))</f>
        <v/>
      </c>
    </row>
    <row r="1187">
      <c r="A1187" s="34" t="n"/>
      <c r="B1187" s="35" t="n"/>
      <c r="C1187" s="35" t="n"/>
      <c r="D1187" s="36" t="n"/>
      <c r="E1187" s="37">
        <f>IF(C1187="","",IFERROR(INDEX(Budget!$B$6:$B$45,MATCH(C1187,Budget!$A$6:$A$45,0)),"Unknown"))</f>
        <v/>
      </c>
      <c r="F1187" s="37">
        <f>IF(A1187="","",MONTH(A1187))</f>
        <v/>
      </c>
      <c r="G1187" s="37">
        <f>IF(A1187="","",YEAR(A1187))</f>
        <v/>
      </c>
    </row>
    <row r="1188">
      <c r="A1188" s="34" t="n"/>
      <c r="B1188" s="35" t="n"/>
      <c r="C1188" s="35" t="n"/>
      <c r="D1188" s="36" t="n"/>
      <c r="E1188" s="37">
        <f>IF(C1188="","",IFERROR(INDEX(Budget!$B$6:$B$45,MATCH(C1188,Budget!$A$6:$A$45,0)),"Unknown"))</f>
        <v/>
      </c>
      <c r="F1188" s="37">
        <f>IF(A1188="","",MONTH(A1188))</f>
        <v/>
      </c>
      <c r="G1188" s="37">
        <f>IF(A1188="","",YEAR(A1188))</f>
        <v/>
      </c>
    </row>
    <row r="1189">
      <c r="A1189" s="34" t="n"/>
      <c r="B1189" s="35" t="n"/>
      <c r="C1189" s="35" t="n"/>
      <c r="D1189" s="36" t="n"/>
      <c r="E1189" s="37">
        <f>IF(C1189="","",IFERROR(INDEX(Budget!$B$6:$B$45,MATCH(C1189,Budget!$A$6:$A$45,0)),"Unknown"))</f>
        <v/>
      </c>
      <c r="F1189" s="37">
        <f>IF(A1189="","",MONTH(A1189))</f>
        <v/>
      </c>
      <c r="G1189" s="37">
        <f>IF(A1189="","",YEAR(A1189))</f>
        <v/>
      </c>
    </row>
    <row r="1190">
      <c r="A1190" s="34" t="n"/>
      <c r="B1190" s="35" t="n"/>
      <c r="C1190" s="35" t="n"/>
      <c r="D1190" s="36" t="n"/>
      <c r="E1190" s="37">
        <f>IF(C1190="","",IFERROR(INDEX(Budget!$B$6:$B$45,MATCH(C1190,Budget!$A$6:$A$45,0)),"Unknown"))</f>
        <v/>
      </c>
      <c r="F1190" s="37">
        <f>IF(A1190="","",MONTH(A1190))</f>
        <v/>
      </c>
      <c r="G1190" s="37">
        <f>IF(A1190="","",YEAR(A1190))</f>
        <v/>
      </c>
    </row>
    <row r="1191">
      <c r="A1191" s="34" t="n"/>
      <c r="B1191" s="35" t="n"/>
      <c r="C1191" s="35" t="n"/>
      <c r="D1191" s="36" t="n"/>
      <c r="E1191" s="37">
        <f>IF(C1191="","",IFERROR(INDEX(Budget!$B$6:$B$45,MATCH(C1191,Budget!$A$6:$A$45,0)),"Unknown"))</f>
        <v/>
      </c>
      <c r="F1191" s="37">
        <f>IF(A1191="","",MONTH(A1191))</f>
        <v/>
      </c>
      <c r="G1191" s="37">
        <f>IF(A1191="","",YEAR(A1191))</f>
        <v/>
      </c>
    </row>
    <row r="1192">
      <c r="A1192" s="34" t="n"/>
      <c r="B1192" s="35" t="n"/>
      <c r="C1192" s="35" t="n"/>
      <c r="D1192" s="36" t="n"/>
      <c r="E1192" s="37">
        <f>IF(C1192="","",IFERROR(INDEX(Budget!$B$6:$B$45,MATCH(C1192,Budget!$A$6:$A$45,0)),"Unknown"))</f>
        <v/>
      </c>
      <c r="F1192" s="37">
        <f>IF(A1192="","",MONTH(A1192))</f>
        <v/>
      </c>
      <c r="G1192" s="37">
        <f>IF(A1192="","",YEAR(A1192))</f>
        <v/>
      </c>
    </row>
    <row r="1193">
      <c r="A1193" s="34" t="n"/>
      <c r="B1193" s="35" t="n"/>
      <c r="C1193" s="35" t="n"/>
      <c r="D1193" s="36" t="n"/>
      <c r="E1193" s="37">
        <f>IF(C1193="","",IFERROR(INDEX(Budget!$B$6:$B$45,MATCH(C1193,Budget!$A$6:$A$45,0)),"Unknown"))</f>
        <v/>
      </c>
      <c r="F1193" s="37">
        <f>IF(A1193="","",MONTH(A1193))</f>
        <v/>
      </c>
      <c r="G1193" s="37">
        <f>IF(A1193="","",YEAR(A1193))</f>
        <v/>
      </c>
    </row>
    <row r="1194">
      <c r="A1194" s="34" t="n"/>
      <c r="B1194" s="35" t="n"/>
      <c r="C1194" s="35" t="n"/>
      <c r="D1194" s="36" t="n"/>
      <c r="E1194" s="37">
        <f>IF(C1194="","",IFERROR(INDEX(Budget!$B$6:$B$45,MATCH(C1194,Budget!$A$6:$A$45,0)),"Unknown"))</f>
        <v/>
      </c>
      <c r="F1194" s="37">
        <f>IF(A1194="","",MONTH(A1194))</f>
        <v/>
      </c>
      <c r="G1194" s="37">
        <f>IF(A1194="","",YEAR(A1194))</f>
        <v/>
      </c>
    </row>
    <row r="1195">
      <c r="A1195" s="34" t="n"/>
      <c r="B1195" s="35" t="n"/>
      <c r="C1195" s="35" t="n"/>
      <c r="D1195" s="36" t="n"/>
      <c r="E1195" s="37">
        <f>IF(C1195="","",IFERROR(INDEX(Budget!$B$6:$B$45,MATCH(C1195,Budget!$A$6:$A$45,0)),"Unknown"))</f>
        <v/>
      </c>
      <c r="F1195" s="37">
        <f>IF(A1195="","",MONTH(A1195))</f>
        <v/>
      </c>
      <c r="G1195" s="37">
        <f>IF(A1195="","",YEAR(A1195))</f>
        <v/>
      </c>
    </row>
    <row r="1196">
      <c r="A1196" s="34" t="n"/>
      <c r="B1196" s="35" t="n"/>
      <c r="C1196" s="35" t="n"/>
      <c r="D1196" s="36" t="n"/>
      <c r="E1196" s="37">
        <f>IF(C1196="","",IFERROR(INDEX(Budget!$B$6:$B$45,MATCH(C1196,Budget!$A$6:$A$45,0)),"Unknown"))</f>
        <v/>
      </c>
      <c r="F1196" s="37">
        <f>IF(A1196="","",MONTH(A1196))</f>
        <v/>
      </c>
      <c r="G1196" s="37">
        <f>IF(A1196="","",YEAR(A1196))</f>
        <v/>
      </c>
    </row>
    <row r="1197">
      <c r="A1197" s="34" t="n"/>
      <c r="B1197" s="35" t="n"/>
      <c r="C1197" s="35" t="n"/>
      <c r="D1197" s="36" t="n"/>
      <c r="E1197" s="37">
        <f>IF(C1197="","",IFERROR(INDEX(Budget!$B$6:$B$45,MATCH(C1197,Budget!$A$6:$A$45,0)),"Unknown"))</f>
        <v/>
      </c>
      <c r="F1197" s="37">
        <f>IF(A1197="","",MONTH(A1197))</f>
        <v/>
      </c>
      <c r="G1197" s="37">
        <f>IF(A1197="","",YEAR(A1197))</f>
        <v/>
      </c>
    </row>
    <row r="1198">
      <c r="A1198" s="34" t="n"/>
      <c r="B1198" s="35" t="n"/>
      <c r="C1198" s="35" t="n"/>
      <c r="D1198" s="36" t="n"/>
      <c r="E1198" s="37">
        <f>IF(C1198="","",IFERROR(INDEX(Budget!$B$6:$B$45,MATCH(C1198,Budget!$A$6:$A$45,0)),"Unknown"))</f>
        <v/>
      </c>
      <c r="F1198" s="37">
        <f>IF(A1198="","",MONTH(A1198))</f>
        <v/>
      </c>
      <c r="G1198" s="37">
        <f>IF(A1198="","",YEAR(A1198))</f>
        <v/>
      </c>
    </row>
    <row r="1199">
      <c r="A1199" s="34" t="n"/>
      <c r="B1199" s="35" t="n"/>
      <c r="C1199" s="35" t="n"/>
      <c r="D1199" s="36" t="n"/>
      <c r="E1199" s="37">
        <f>IF(C1199="","",IFERROR(INDEX(Budget!$B$6:$B$45,MATCH(C1199,Budget!$A$6:$A$45,0)),"Unknown"))</f>
        <v/>
      </c>
      <c r="F1199" s="37">
        <f>IF(A1199="","",MONTH(A1199))</f>
        <v/>
      </c>
      <c r="G1199" s="37">
        <f>IF(A1199="","",YEAR(A1199))</f>
        <v/>
      </c>
    </row>
    <row r="1200">
      <c r="A1200" s="34" t="n"/>
      <c r="B1200" s="35" t="n"/>
      <c r="C1200" s="35" t="n"/>
      <c r="D1200" s="36" t="n"/>
      <c r="E1200" s="37">
        <f>IF(C1200="","",IFERROR(INDEX(Budget!$B$6:$B$45,MATCH(C1200,Budget!$A$6:$A$45,0)),"Unknown"))</f>
        <v/>
      </c>
      <c r="F1200" s="37">
        <f>IF(A1200="","",MONTH(A1200))</f>
        <v/>
      </c>
      <c r="G1200" s="37">
        <f>IF(A1200="","",YEAR(A1200))</f>
        <v/>
      </c>
    </row>
    <row r="1201">
      <c r="A1201" s="34" t="n"/>
      <c r="B1201" s="35" t="n"/>
      <c r="C1201" s="35" t="n"/>
      <c r="D1201" s="36" t="n"/>
      <c r="E1201" s="37">
        <f>IF(C1201="","",IFERROR(INDEX(Budget!$B$6:$B$45,MATCH(C1201,Budget!$A$6:$A$45,0)),"Unknown"))</f>
        <v/>
      </c>
      <c r="F1201" s="37">
        <f>IF(A1201="","",MONTH(A1201))</f>
        <v/>
      </c>
      <c r="G1201" s="37">
        <f>IF(A1201="","",YEAR(A1201))</f>
        <v/>
      </c>
    </row>
    <row r="1202">
      <c r="A1202" s="34" t="n"/>
      <c r="B1202" s="35" t="n"/>
      <c r="C1202" s="35" t="n"/>
      <c r="D1202" s="36" t="n"/>
      <c r="E1202" s="37">
        <f>IF(C1202="","",IFERROR(INDEX(Budget!$B$6:$B$45,MATCH(C1202,Budget!$A$6:$A$45,0)),"Unknown"))</f>
        <v/>
      </c>
      <c r="F1202" s="37">
        <f>IF(A1202="","",MONTH(A1202))</f>
        <v/>
      </c>
      <c r="G1202" s="37">
        <f>IF(A1202="","",YEAR(A1202))</f>
        <v/>
      </c>
    </row>
    <row r="1203">
      <c r="A1203" s="34" t="n"/>
      <c r="B1203" s="35" t="n"/>
      <c r="C1203" s="35" t="n"/>
      <c r="D1203" s="36" t="n"/>
      <c r="E1203" s="37">
        <f>IF(C1203="","",IFERROR(INDEX(Budget!$B$6:$B$45,MATCH(C1203,Budget!$A$6:$A$45,0)),"Unknown"))</f>
        <v/>
      </c>
      <c r="F1203" s="37">
        <f>IF(A1203="","",MONTH(A1203))</f>
        <v/>
      </c>
      <c r="G1203" s="37">
        <f>IF(A1203="","",YEAR(A1203))</f>
        <v/>
      </c>
    </row>
    <row r="1204">
      <c r="A1204" s="34" t="n"/>
      <c r="B1204" s="35" t="n"/>
      <c r="C1204" s="35" t="n"/>
      <c r="D1204" s="36" t="n"/>
      <c r="E1204" s="37">
        <f>IF(C1204="","",IFERROR(INDEX(Budget!$B$6:$B$45,MATCH(C1204,Budget!$A$6:$A$45,0)),"Unknown"))</f>
        <v/>
      </c>
      <c r="F1204" s="37">
        <f>IF(A1204="","",MONTH(A1204))</f>
        <v/>
      </c>
      <c r="G1204" s="37">
        <f>IF(A1204="","",YEAR(A1204))</f>
        <v/>
      </c>
    </row>
    <row r="1205">
      <c r="A1205" s="34" t="n"/>
      <c r="B1205" s="35" t="n"/>
      <c r="C1205" s="35" t="n"/>
      <c r="D1205" s="36" t="n"/>
      <c r="E1205" s="37">
        <f>IF(C1205="","",IFERROR(INDEX(Budget!$B$6:$B$45,MATCH(C1205,Budget!$A$6:$A$45,0)),"Unknown"))</f>
        <v/>
      </c>
      <c r="F1205" s="37">
        <f>IF(A1205="","",MONTH(A1205))</f>
        <v/>
      </c>
      <c r="G1205" s="37">
        <f>IF(A1205="","",YEAR(A1205))</f>
        <v/>
      </c>
    </row>
    <row r="1206">
      <c r="A1206" s="34" t="n"/>
      <c r="B1206" s="35" t="n"/>
      <c r="C1206" s="35" t="n"/>
      <c r="D1206" s="36" t="n"/>
      <c r="E1206" s="37">
        <f>IF(C1206="","",IFERROR(INDEX(Budget!$B$6:$B$45,MATCH(C1206,Budget!$A$6:$A$45,0)),"Unknown"))</f>
        <v/>
      </c>
      <c r="F1206" s="37">
        <f>IF(A1206="","",MONTH(A1206))</f>
        <v/>
      </c>
      <c r="G1206" s="37">
        <f>IF(A1206="","",YEAR(A1206))</f>
        <v/>
      </c>
    </row>
    <row r="1207">
      <c r="A1207" s="34" t="n"/>
      <c r="B1207" s="35" t="n"/>
      <c r="C1207" s="35" t="n"/>
      <c r="D1207" s="36" t="n"/>
      <c r="E1207" s="37">
        <f>IF(C1207="","",IFERROR(INDEX(Budget!$B$6:$B$45,MATCH(C1207,Budget!$A$6:$A$45,0)),"Unknown"))</f>
        <v/>
      </c>
      <c r="F1207" s="37">
        <f>IF(A1207="","",MONTH(A1207))</f>
        <v/>
      </c>
      <c r="G1207" s="37">
        <f>IF(A1207="","",YEAR(A1207))</f>
        <v/>
      </c>
    </row>
    <row r="1208">
      <c r="A1208" s="34" t="n"/>
      <c r="B1208" s="35" t="n"/>
      <c r="C1208" s="35" t="n"/>
      <c r="D1208" s="36" t="n"/>
      <c r="E1208" s="37">
        <f>IF(C1208="","",IFERROR(INDEX(Budget!$B$6:$B$45,MATCH(C1208,Budget!$A$6:$A$45,0)),"Unknown"))</f>
        <v/>
      </c>
      <c r="F1208" s="37">
        <f>IF(A1208="","",MONTH(A1208))</f>
        <v/>
      </c>
      <c r="G1208" s="37">
        <f>IF(A1208="","",YEAR(A1208))</f>
        <v/>
      </c>
    </row>
    <row r="1209">
      <c r="A1209" s="34" t="n"/>
      <c r="B1209" s="35" t="n"/>
      <c r="C1209" s="35" t="n"/>
      <c r="D1209" s="36" t="n"/>
      <c r="E1209" s="37">
        <f>IF(C1209="","",IFERROR(INDEX(Budget!$B$6:$B$45,MATCH(C1209,Budget!$A$6:$A$45,0)),"Unknown"))</f>
        <v/>
      </c>
      <c r="F1209" s="37">
        <f>IF(A1209="","",MONTH(A1209))</f>
        <v/>
      </c>
      <c r="G1209" s="37">
        <f>IF(A1209="","",YEAR(A1209))</f>
        <v/>
      </c>
    </row>
    <row r="1210">
      <c r="A1210" s="34" t="n"/>
      <c r="B1210" s="35" t="n"/>
      <c r="C1210" s="35" t="n"/>
      <c r="D1210" s="36" t="n"/>
      <c r="E1210" s="37">
        <f>IF(C1210="","",IFERROR(INDEX(Budget!$B$6:$B$45,MATCH(C1210,Budget!$A$6:$A$45,0)),"Unknown"))</f>
        <v/>
      </c>
      <c r="F1210" s="37">
        <f>IF(A1210="","",MONTH(A1210))</f>
        <v/>
      </c>
      <c r="G1210" s="37">
        <f>IF(A1210="","",YEAR(A1210))</f>
        <v/>
      </c>
    </row>
    <row r="1211">
      <c r="A1211" s="34" t="n"/>
      <c r="B1211" s="35" t="n"/>
      <c r="C1211" s="35" t="n"/>
      <c r="D1211" s="36" t="n"/>
      <c r="E1211" s="37">
        <f>IF(C1211="","",IFERROR(INDEX(Budget!$B$6:$B$45,MATCH(C1211,Budget!$A$6:$A$45,0)),"Unknown"))</f>
        <v/>
      </c>
      <c r="F1211" s="37">
        <f>IF(A1211="","",MONTH(A1211))</f>
        <v/>
      </c>
      <c r="G1211" s="37">
        <f>IF(A1211="","",YEAR(A1211))</f>
        <v/>
      </c>
    </row>
    <row r="1212">
      <c r="A1212" s="34" t="n"/>
      <c r="B1212" s="35" t="n"/>
      <c r="C1212" s="35" t="n"/>
      <c r="D1212" s="36" t="n"/>
      <c r="E1212" s="37">
        <f>IF(C1212="","",IFERROR(INDEX(Budget!$B$6:$B$45,MATCH(C1212,Budget!$A$6:$A$45,0)),"Unknown"))</f>
        <v/>
      </c>
      <c r="F1212" s="37">
        <f>IF(A1212="","",MONTH(A1212))</f>
        <v/>
      </c>
      <c r="G1212" s="37">
        <f>IF(A1212="","",YEAR(A1212))</f>
        <v/>
      </c>
    </row>
    <row r="1213">
      <c r="A1213" s="34" t="n"/>
      <c r="B1213" s="35" t="n"/>
      <c r="C1213" s="35" t="n"/>
      <c r="D1213" s="36" t="n"/>
      <c r="E1213" s="37">
        <f>IF(C1213="","",IFERROR(INDEX(Budget!$B$6:$B$45,MATCH(C1213,Budget!$A$6:$A$45,0)),"Unknown"))</f>
        <v/>
      </c>
      <c r="F1213" s="37">
        <f>IF(A1213="","",MONTH(A1213))</f>
        <v/>
      </c>
      <c r="G1213" s="37">
        <f>IF(A1213="","",YEAR(A1213))</f>
        <v/>
      </c>
    </row>
    <row r="1214">
      <c r="A1214" s="34" t="n"/>
      <c r="B1214" s="35" t="n"/>
      <c r="C1214" s="35" t="n"/>
      <c r="D1214" s="36" t="n"/>
      <c r="E1214" s="37">
        <f>IF(C1214="","",IFERROR(INDEX(Budget!$B$6:$B$45,MATCH(C1214,Budget!$A$6:$A$45,0)),"Unknown"))</f>
        <v/>
      </c>
      <c r="F1214" s="37">
        <f>IF(A1214="","",MONTH(A1214))</f>
        <v/>
      </c>
      <c r="G1214" s="37">
        <f>IF(A1214="","",YEAR(A1214))</f>
        <v/>
      </c>
    </row>
    <row r="1215">
      <c r="A1215" s="34" t="n"/>
      <c r="B1215" s="35" t="n"/>
      <c r="C1215" s="35" t="n"/>
      <c r="D1215" s="36" t="n"/>
      <c r="E1215" s="37">
        <f>IF(C1215="","",IFERROR(INDEX(Budget!$B$6:$B$45,MATCH(C1215,Budget!$A$6:$A$45,0)),"Unknown"))</f>
        <v/>
      </c>
      <c r="F1215" s="37">
        <f>IF(A1215="","",MONTH(A1215))</f>
        <v/>
      </c>
      <c r="G1215" s="37">
        <f>IF(A1215="","",YEAR(A1215))</f>
        <v/>
      </c>
    </row>
    <row r="1216">
      <c r="A1216" s="34" t="n"/>
      <c r="B1216" s="35" t="n"/>
      <c r="C1216" s="35" t="n"/>
      <c r="D1216" s="36" t="n"/>
      <c r="E1216" s="37">
        <f>IF(C1216="","",IFERROR(INDEX(Budget!$B$6:$B$45,MATCH(C1216,Budget!$A$6:$A$45,0)),"Unknown"))</f>
        <v/>
      </c>
      <c r="F1216" s="37">
        <f>IF(A1216="","",MONTH(A1216))</f>
        <v/>
      </c>
      <c r="G1216" s="37">
        <f>IF(A1216="","",YEAR(A1216))</f>
        <v/>
      </c>
    </row>
    <row r="1217">
      <c r="A1217" s="34" t="n"/>
      <c r="B1217" s="35" t="n"/>
      <c r="C1217" s="35" t="n"/>
      <c r="D1217" s="36" t="n"/>
      <c r="E1217" s="37">
        <f>IF(C1217="","",IFERROR(INDEX(Budget!$B$6:$B$45,MATCH(C1217,Budget!$A$6:$A$45,0)),"Unknown"))</f>
        <v/>
      </c>
      <c r="F1217" s="37">
        <f>IF(A1217="","",MONTH(A1217))</f>
        <v/>
      </c>
      <c r="G1217" s="37">
        <f>IF(A1217="","",YEAR(A1217))</f>
        <v/>
      </c>
    </row>
    <row r="1218">
      <c r="A1218" s="34" t="n"/>
      <c r="B1218" s="35" t="n"/>
      <c r="C1218" s="35" t="n"/>
      <c r="D1218" s="36" t="n"/>
      <c r="E1218" s="37">
        <f>IF(C1218="","",IFERROR(INDEX(Budget!$B$6:$B$45,MATCH(C1218,Budget!$A$6:$A$45,0)),"Unknown"))</f>
        <v/>
      </c>
      <c r="F1218" s="37">
        <f>IF(A1218="","",MONTH(A1218))</f>
        <v/>
      </c>
      <c r="G1218" s="37">
        <f>IF(A1218="","",YEAR(A1218))</f>
        <v/>
      </c>
    </row>
    <row r="1219">
      <c r="A1219" s="34" t="n"/>
      <c r="B1219" s="35" t="n"/>
      <c r="C1219" s="35" t="n"/>
      <c r="D1219" s="36" t="n"/>
      <c r="E1219" s="37">
        <f>IF(C1219="","",IFERROR(INDEX(Budget!$B$6:$B$45,MATCH(C1219,Budget!$A$6:$A$45,0)),"Unknown"))</f>
        <v/>
      </c>
      <c r="F1219" s="37">
        <f>IF(A1219="","",MONTH(A1219))</f>
        <v/>
      </c>
      <c r="G1219" s="37">
        <f>IF(A1219="","",YEAR(A1219))</f>
        <v/>
      </c>
    </row>
    <row r="1220">
      <c r="A1220" s="34" t="n"/>
      <c r="B1220" s="35" t="n"/>
      <c r="C1220" s="35" t="n"/>
      <c r="D1220" s="36" t="n"/>
      <c r="E1220" s="37">
        <f>IF(C1220="","",IFERROR(INDEX(Budget!$B$6:$B$45,MATCH(C1220,Budget!$A$6:$A$45,0)),"Unknown"))</f>
        <v/>
      </c>
      <c r="F1220" s="37">
        <f>IF(A1220="","",MONTH(A1220))</f>
        <v/>
      </c>
      <c r="G1220" s="37">
        <f>IF(A1220="","",YEAR(A1220))</f>
        <v/>
      </c>
    </row>
    <row r="1221">
      <c r="A1221" s="34" t="n"/>
      <c r="B1221" s="35" t="n"/>
      <c r="C1221" s="35" t="n"/>
      <c r="D1221" s="36" t="n"/>
      <c r="E1221" s="37">
        <f>IF(C1221="","",IFERROR(INDEX(Budget!$B$6:$B$45,MATCH(C1221,Budget!$A$6:$A$45,0)),"Unknown"))</f>
        <v/>
      </c>
      <c r="F1221" s="37">
        <f>IF(A1221="","",MONTH(A1221))</f>
        <v/>
      </c>
      <c r="G1221" s="37">
        <f>IF(A1221="","",YEAR(A1221))</f>
        <v/>
      </c>
    </row>
    <row r="1222">
      <c r="A1222" s="34" t="n"/>
      <c r="B1222" s="35" t="n"/>
      <c r="C1222" s="35" t="n"/>
      <c r="D1222" s="36" t="n"/>
      <c r="E1222" s="37">
        <f>IF(C1222="","",IFERROR(INDEX(Budget!$B$6:$B$45,MATCH(C1222,Budget!$A$6:$A$45,0)),"Unknown"))</f>
        <v/>
      </c>
      <c r="F1222" s="37">
        <f>IF(A1222="","",MONTH(A1222))</f>
        <v/>
      </c>
      <c r="G1222" s="37">
        <f>IF(A1222="","",YEAR(A1222))</f>
        <v/>
      </c>
    </row>
    <row r="1223">
      <c r="A1223" s="34" t="n"/>
      <c r="B1223" s="35" t="n"/>
      <c r="C1223" s="35" t="n"/>
      <c r="D1223" s="36" t="n"/>
      <c r="E1223" s="37">
        <f>IF(C1223="","",IFERROR(INDEX(Budget!$B$6:$B$45,MATCH(C1223,Budget!$A$6:$A$45,0)),"Unknown"))</f>
        <v/>
      </c>
      <c r="F1223" s="37">
        <f>IF(A1223="","",MONTH(A1223))</f>
        <v/>
      </c>
      <c r="G1223" s="37">
        <f>IF(A1223="","",YEAR(A1223))</f>
        <v/>
      </c>
    </row>
    <row r="1224">
      <c r="A1224" s="34" t="n"/>
      <c r="B1224" s="35" t="n"/>
      <c r="C1224" s="35" t="n"/>
      <c r="D1224" s="36" t="n"/>
      <c r="E1224" s="37">
        <f>IF(C1224="","",IFERROR(INDEX(Budget!$B$6:$B$45,MATCH(C1224,Budget!$A$6:$A$45,0)),"Unknown"))</f>
        <v/>
      </c>
      <c r="F1224" s="37">
        <f>IF(A1224="","",MONTH(A1224))</f>
        <v/>
      </c>
      <c r="G1224" s="37">
        <f>IF(A1224="","",YEAR(A1224))</f>
        <v/>
      </c>
    </row>
    <row r="1225">
      <c r="A1225" s="34" t="n"/>
      <c r="B1225" s="35" t="n"/>
      <c r="C1225" s="35" t="n"/>
      <c r="D1225" s="36" t="n"/>
      <c r="E1225" s="37">
        <f>IF(C1225="","",IFERROR(INDEX(Budget!$B$6:$B$45,MATCH(C1225,Budget!$A$6:$A$45,0)),"Unknown"))</f>
        <v/>
      </c>
      <c r="F1225" s="37">
        <f>IF(A1225="","",MONTH(A1225))</f>
        <v/>
      </c>
      <c r="G1225" s="37">
        <f>IF(A1225="","",YEAR(A1225))</f>
        <v/>
      </c>
    </row>
    <row r="1226">
      <c r="A1226" s="34" t="n"/>
      <c r="B1226" s="35" t="n"/>
      <c r="C1226" s="35" t="n"/>
      <c r="D1226" s="36" t="n"/>
      <c r="E1226" s="37">
        <f>IF(C1226="","",IFERROR(INDEX(Budget!$B$6:$B$45,MATCH(C1226,Budget!$A$6:$A$45,0)),"Unknown"))</f>
        <v/>
      </c>
      <c r="F1226" s="37">
        <f>IF(A1226="","",MONTH(A1226))</f>
        <v/>
      </c>
      <c r="G1226" s="37">
        <f>IF(A1226="","",YEAR(A1226))</f>
        <v/>
      </c>
    </row>
    <row r="1227">
      <c r="A1227" s="34" t="n"/>
      <c r="B1227" s="35" t="n"/>
      <c r="C1227" s="35" t="n"/>
      <c r="D1227" s="36" t="n"/>
      <c r="E1227" s="37">
        <f>IF(C1227="","",IFERROR(INDEX(Budget!$B$6:$B$45,MATCH(C1227,Budget!$A$6:$A$45,0)),"Unknown"))</f>
        <v/>
      </c>
      <c r="F1227" s="37">
        <f>IF(A1227="","",MONTH(A1227))</f>
        <v/>
      </c>
      <c r="G1227" s="37">
        <f>IF(A1227="","",YEAR(A1227))</f>
        <v/>
      </c>
    </row>
    <row r="1228">
      <c r="A1228" s="34" t="n"/>
      <c r="B1228" s="35" t="n"/>
      <c r="C1228" s="35" t="n"/>
      <c r="D1228" s="36" t="n"/>
      <c r="E1228" s="37">
        <f>IF(C1228="","",IFERROR(INDEX(Budget!$B$6:$B$45,MATCH(C1228,Budget!$A$6:$A$45,0)),"Unknown"))</f>
        <v/>
      </c>
      <c r="F1228" s="37">
        <f>IF(A1228="","",MONTH(A1228))</f>
        <v/>
      </c>
      <c r="G1228" s="37">
        <f>IF(A1228="","",YEAR(A1228))</f>
        <v/>
      </c>
    </row>
    <row r="1229">
      <c r="A1229" s="34" t="n"/>
      <c r="B1229" s="35" t="n"/>
      <c r="C1229" s="35" t="n"/>
      <c r="D1229" s="36" t="n"/>
      <c r="E1229" s="37">
        <f>IF(C1229="","",IFERROR(INDEX(Budget!$B$6:$B$45,MATCH(C1229,Budget!$A$6:$A$45,0)),"Unknown"))</f>
        <v/>
      </c>
      <c r="F1229" s="37">
        <f>IF(A1229="","",MONTH(A1229))</f>
        <v/>
      </c>
      <c r="G1229" s="37">
        <f>IF(A1229="","",YEAR(A1229))</f>
        <v/>
      </c>
    </row>
    <row r="1230">
      <c r="A1230" s="34" t="n"/>
      <c r="B1230" s="35" t="n"/>
      <c r="C1230" s="35" t="n"/>
      <c r="D1230" s="36" t="n"/>
      <c r="E1230" s="37">
        <f>IF(C1230="","",IFERROR(INDEX(Budget!$B$6:$B$45,MATCH(C1230,Budget!$A$6:$A$45,0)),"Unknown"))</f>
        <v/>
      </c>
      <c r="F1230" s="37">
        <f>IF(A1230="","",MONTH(A1230))</f>
        <v/>
      </c>
      <c r="G1230" s="37">
        <f>IF(A1230="","",YEAR(A1230))</f>
        <v/>
      </c>
    </row>
    <row r="1231">
      <c r="A1231" s="34" t="n"/>
      <c r="B1231" s="35" t="n"/>
      <c r="C1231" s="35" t="n"/>
      <c r="D1231" s="36" t="n"/>
      <c r="E1231" s="37">
        <f>IF(C1231="","",IFERROR(INDEX(Budget!$B$6:$B$45,MATCH(C1231,Budget!$A$6:$A$45,0)),"Unknown"))</f>
        <v/>
      </c>
      <c r="F1231" s="37">
        <f>IF(A1231="","",MONTH(A1231))</f>
        <v/>
      </c>
      <c r="G1231" s="37">
        <f>IF(A1231="","",YEAR(A1231))</f>
        <v/>
      </c>
    </row>
    <row r="1232">
      <c r="A1232" s="34" t="n"/>
      <c r="B1232" s="35" t="n"/>
      <c r="C1232" s="35" t="n"/>
      <c r="D1232" s="36" t="n"/>
      <c r="E1232" s="37">
        <f>IF(C1232="","",IFERROR(INDEX(Budget!$B$6:$B$45,MATCH(C1232,Budget!$A$6:$A$45,0)),"Unknown"))</f>
        <v/>
      </c>
      <c r="F1232" s="37">
        <f>IF(A1232="","",MONTH(A1232))</f>
        <v/>
      </c>
      <c r="G1232" s="37">
        <f>IF(A1232="","",YEAR(A1232))</f>
        <v/>
      </c>
    </row>
    <row r="1233">
      <c r="A1233" s="34" t="n"/>
      <c r="B1233" s="35" t="n"/>
      <c r="C1233" s="35" t="n"/>
      <c r="D1233" s="36" t="n"/>
      <c r="E1233" s="37">
        <f>IF(C1233="","",IFERROR(INDEX(Budget!$B$6:$B$45,MATCH(C1233,Budget!$A$6:$A$45,0)),"Unknown"))</f>
        <v/>
      </c>
      <c r="F1233" s="37">
        <f>IF(A1233="","",MONTH(A1233))</f>
        <v/>
      </c>
      <c r="G1233" s="37">
        <f>IF(A1233="","",YEAR(A1233))</f>
        <v/>
      </c>
    </row>
    <row r="1234">
      <c r="A1234" s="34" t="n"/>
      <c r="B1234" s="35" t="n"/>
      <c r="C1234" s="35" t="n"/>
      <c r="D1234" s="36" t="n"/>
      <c r="E1234" s="37">
        <f>IF(C1234="","",IFERROR(INDEX(Budget!$B$6:$B$45,MATCH(C1234,Budget!$A$6:$A$45,0)),"Unknown"))</f>
        <v/>
      </c>
      <c r="F1234" s="37">
        <f>IF(A1234="","",MONTH(A1234))</f>
        <v/>
      </c>
      <c r="G1234" s="37">
        <f>IF(A1234="","",YEAR(A1234))</f>
        <v/>
      </c>
    </row>
    <row r="1235">
      <c r="A1235" s="34" t="n"/>
      <c r="B1235" s="35" t="n"/>
      <c r="C1235" s="35" t="n"/>
      <c r="D1235" s="36" t="n"/>
      <c r="E1235" s="37">
        <f>IF(C1235="","",IFERROR(INDEX(Budget!$B$6:$B$45,MATCH(C1235,Budget!$A$6:$A$45,0)),"Unknown"))</f>
        <v/>
      </c>
      <c r="F1235" s="37">
        <f>IF(A1235="","",MONTH(A1235))</f>
        <v/>
      </c>
      <c r="G1235" s="37">
        <f>IF(A1235="","",YEAR(A1235))</f>
        <v/>
      </c>
    </row>
    <row r="1236">
      <c r="A1236" s="34" t="n"/>
      <c r="B1236" s="35" t="n"/>
      <c r="C1236" s="35" t="n"/>
      <c r="D1236" s="36" t="n"/>
      <c r="E1236" s="37">
        <f>IF(C1236="","",IFERROR(INDEX(Budget!$B$6:$B$45,MATCH(C1236,Budget!$A$6:$A$45,0)),"Unknown"))</f>
        <v/>
      </c>
      <c r="F1236" s="37">
        <f>IF(A1236="","",MONTH(A1236))</f>
        <v/>
      </c>
      <c r="G1236" s="37">
        <f>IF(A1236="","",YEAR(A1236))</f>
        <v/>
      </c>
    </row>
    <row r="1237">
      <c r="A1237" s="34" t="n"/>
      <c r="B1237" s="35" t="n"/>
      <c r="C1237" s="35" t="n"/>
      <c r="D1237" s="36" t="n"/>
      <c r="E1237" s="37">
        <f>IF(C1237="","",IFERROR(INDEX(Budget!$B$6:$B$45,MATCH(C1237,Budget!$A$6:$A$45,0)),"Unknown"))</f>
        <v/>
      </c>
      <c r="F1237" s="37">
        <f>IF(A1237="","",MONTH(A1237))</f>
        <v/>
      </c>
      <c r="G1237" s="37">
        <f>IF(A1237="","",YEAR(A1237))</f>
        <v/>
      </c>
    </row>
    <row r="1238">
      <c r="A1238" s="34" t="n"/>
      <c r="B1238" s="35" t="n"/>
      <c r="C1238" s="35" t="n"/>
      <c r="D1238" s="36" t="n"/>
      <c r="E1238" s="37">
        <f>IF(C1238="","",IFERROR(INDEX(Budget!$B$6:$B$45,MATCH(C1238,Budget!$A$6:$A$45,0)),"Unknown"))</f>
        <v/>
      </c>
      <c r="F1238" s="37">
        <f>IF(A1238="","",MONTH(A1238))</f>
        <v/>
      </c>
      <c r="G1238" s="37">
        <f>IF(A1238="","",YEAR(A1238))</f>
        <v/>
      </c>
    </row>
    <row r="1239">
      <c r="A1239" s="34" t="n"/>
      <c r="B1239" s="35" t="n"/>
      <c r="C1239" s="35" t="n"/>
      <c r="D1239" s="36" t="n"/>
      <c r="E1239" s="37">
        <f>IF(C1239="","",IFERROR(INDEX(Budget!$B$6:$B$45,MATCH(C1239,Budget!$A$6:$A$45,0)),"Unknown"))</f>
        <v/>
      </c>
      <c r="F1239" s="37">
        <f>IF(A1239="","",MONTH(A1239))</f>
        <v/>
      </c>
      <c r="G1239" s="37">
        <f>IF(A1239="","",YEAR(A1239))</f>
        <v/>
      </c>
    </row>
    <row r="1240">
      <c r="A1240" s="34" t="n"/>
      <c r="B1240" s="35" t="n"/>
      <c r="C1240" s="35" t="n"/>
      <c r="D1240" s="36" t="n"/>
      <c r="E1240" s="37">
        <f>IF(C1240="","",IFERROR(INDEX(Budget!$B$6:$B$45,MATCH(C1240,Budget!$A$6:$A$45,0)),"Unknown"))</f>
        <v/>
      </c>
      <c r="F1240" s="37">
        <f>IF(A1240="","",MONTH(A1240))</f>
        <v/>
      </c>
      <c r="G1240" s="37">
        <f>IF(A1240="","",YEAR(A1240))</f>
        <v/>
      </c>
    </row>
    <row r="1241">
      <c r="A1241" s="34" t="n"/>
      <c r="B1241" s="35" t="n"/>
      <c r="C1241" s="35" t="n"/>
      <c r="D1241" s="36" t="n"/>
      <c r="E1241" s="37">
        <f>IF(C1241="","",IFERROR(INDEX(Budget!$B$6:$B$45,MATCH(C1241,Budget!$A$6:$A$45,0)),"Unknown"))</f>
        <v/>
      </c>
      <c r="F1241" s="37">
        <f>IF(A1241="","",MONTH(A1241))</f>
        <v/>
      </c>
      <c r="G1241" s="37">
        <f>IF(A1241="","",YEAR(A1241))</f>
        <v/>
      </c>
    </row>
    <row r="1242">
      <c r="A1242" s="34" t="n"/>
      <c r="B1242" s="35" t="n"/>
      <c r="C1242" s="35" t="n"/>
      <c r="D1242" s="36" t="n"/>
      <c r="E1242" s="37">
        <f>IF(C1242="","",IFERROR(INDEX(Budget!$B$6:$B$45,MATCH(C1242,Budget!$A$6:$A$45,0)),"Unknown"))</f>
        <v/>
      </c>
      <c r="F1242" s="37">
        <f>IF(A1242="","",MONTH(A1242))</f>
        <v/>
      </c>
      <c r="G1242" s="37">
        <f>IF(A1242="","",YEAR(A1242))</f>
        <v/>
      </c>
    </row>
    <row r="1243">
      <c r="A1243" s="34" t="n"/>
      <c r="B1243" s="35" t="n"/>
      <c r="C1243" s="35" t="n"/>
      <c r="D1243" s="36" t="n"/>
      <c r="E1243" s="37">
        <f>IF(C1243="","",IFERROR(INDEX(Budget!$B$6:$B$45,MATCH(C1243,Budget!$A$6:$A$45,0)),"Unknown"))</f>
        <v/>
      </c>
      <c r="F1243" s="37">
        <f>IF(A1243="","",MONTH(A1243))</f>
        <v/>
      </c>
      <c r="G1243" s="37">
        <f>IF(A1243="","",YEAR(A1243))</f>
        <v/>
      </c>
    </row>
    <row r="1244">
      <c r="A1244" s="34" t="n"/>
      <c r="B1244" s="35" t="n"/>
      <c r="C1244" s="35" t="n"/>
      <c r="D1244" s="36" t="n"/>
      <c r="E1244" s="37">
        <f>IF(C1244="","",IFERROR(INDEX(Budget!$B$6:$B$45,MATCH(C1244,Budget!$A$6:$A$45,0)),"Unknown"))</f>
        <v/>
      </c>
      <c r="F1244" s="37">
        <f>IF(A1244="","",MONTH(A1244))</f>
        <v/>
      </c>
      <c r="G1244" s="37">
        <f>IF(A1244="","",YEAR(A1244))</f>
        <v/>
      </c>
    </row>
    <row r="1245">
      <c r="A1245" s="34" t="n"/>
      <c r="B1245" s="35" t="n"/>
      <c r="C1245" s="35" t="n"/>
      <c r="D1245" s="36" t="n"/>
      <c r="E1245" s="37">
        <f>IF(C1245="","",IFERROR(INDEX(Budget!$B$6:$B$45,MATCH(C1245,Budget!$A$6:$A$45,0)),"Unknown"))</f>
        <v/>
      </c>
      <c r="F1245" s="37">
        <f>IF(A1245="","",MONTH(A1245))</f>
        <v/>
      </c>
      <c r="G1245" s="37">
        <f>IF(A1245="","",YEAR(A1245))</f>
        <v/>
      </c>
    </row>
    <row r="1246">
      <c r="A1246" s="34" t="n"/>
      <c r="B1246" s="35" t="n"/>
      <c r="C1246" s="35" t="n"/>
      <c r="D1246" s="36" t="n"/>
      <c r="E1246" s="37">
        <f>IF(C1246="","",IFERROR(INDEX(Budget!$B$6:$B$45,MATCH(C1246,Budget!$A$6:$A$45,0)),"Unknown"))</f>
        <v/>
      </c>
      <c r="F1246" s="37">
        <f>IF(A1246="","",MONTH(A1246))</f>
        <v/>
      </c>
      <c r="G1246" s="37">
        <f>IF(A1246="","",YEAR(A1246))</f>
        <v/>
      </c>
    </row>
    <row r="1247">
      <c r="A1247" s="34" t="n"/>
      <c r="B1247" s="35" t="n"/>
      <c r="C1247" s="35" t="n"/>
      <c r="D1247" s="36" t="n"/>
      <c r="E1247" s="37">
        <f>IF(C1247="","",IFERROR(INDEX(Budget!$B$6:$B$45,MATCH(C1247,Budget!$A$6:$A$45,0)),"Unknown"))</f>
        <v/>
      </c>
      <c r="F1247" s="37">
        <f>IF(A1247="","",MONTH(A1247))</f>
        <v/>
      </c>
      <c r="G1247" s="37">
        <f>IF(A1247="","",YEAR(A1247))</f>
        <v/>
      </c>
    </row>
    <row r="1248">
      <c r="A1248" s="34" t="n"/>
      <c r="B1248" s="35" t="n"/>
      <c r="C1248" s="35" t="n"/>
      <c r="D1248" s="36" t="n"/>
      <c r="E1248" s="37">
        <f>IF(C1248="","",IFERROR(INDEX(Budget!$B$6:$B$45,MATCH(C1248,Budget!$A$6:$A$45,0)),"Unknown"))</f>
        <v/>
      </c>
      <c r="F1248" s="37">
        <f>IF(A1248="","",MONTH(A1248))</f>
        <v/>
      </c>
      <c r="G1248" s="37">
        <f>IF(A1248="","",YEAR(A1248))</f>
        <v/>
      </c>
    </row>
    <row r="1249">
      <c r="A1249" s="34" t="n"/>
      <c r="B1249" s="35" t="n"/>
      <c r="C1249" s="35" t="n"/>
      <c r="D1249" s="36" t="n"/>
      <c r="E1249" s="37">
        <f>IF(C1249="","",IFERROR(INDEX(Budget!$B$6:$B$45,MATCH(C1249,Budget!$A$6:$A$45,0)),"Unknown"))</f>
        <v/>
      </c>
      <c r="F1249" s="37">
        <f>IF(A1249="","",MONTH(A1249))</f>
        <v/>
      </c>
      <c r="G1249" s="37">
        <f>IF(A1249="","",YEAR(A1249))</f>
        <v/>
      </c>
    </row>
    <row r="1250">
      <c r="A1250" s="34" t="n"/>
      <c r="B1250" s="35" t="n"/>
      <c r="C1250" s="35" t="n"/>
      <c r="D1250" s="36" t="n"/>
      <c r="E1250" s="37">
        <f>IF(C1250="","",IFERROR(INDEX(Budget!$B$6:$B$45,MATCH(C1250,Budget!$A$6:$A$45,0)),"Unknown"))</f>
        <v/>
      </c>
      <c r="F1250" s="37">
        <f>IF(A1250="","",MONTH(A1250))</f>
        <v/>
      </c>
      <c r="G1250" s="37">
        <f>IF(A1250="","",YEAR(A1250))</f>
        <v/>
      </c>
    </row>
    <row r="1251">
      <c r="A1251" s="34" t="n"/>
      <c r="B1251" s="35" t="n"/>
      <c r="C1251" s="35" t="n"/>
      <c r="D1251" s="36" t="n"/>
      <c r="E1251" s="37">
        <f>IF(C1251="","",IFERROR(INDEX(Budget!$B$6:$B$45,MATCH(C1251,Budget!$A$6:$A$45,0)),"Unknown"))</f>
        <v/>
      </c>
      <c r="F1251" s="37">
        <f>IF(A1251="","",MONTH(A1251))</f>
        <v/>
      </c>
      <c r="G1251" s="37">
        <f>IF(A1251="","",YEAR(A1251))</f>
        <v/>
      </c>
    </row>
    <row r="1252">
      <c r="A1252" s="34" t="n"/>
      <c r="B1252" s="35" t="n"/>
      <c r="C1252" s="35" t="n"/>
      <c r="D1252" s="36" t="n"/>
      <c r="E1252" s="37">
        <f>IF(C1252="","",IFERROR(INDEX(Budget!$B$6:$B$45,MATCH(C1252,Budget!$A$6:$A$45,0)),"Unknown"))</f>
        <v/>
      </c>
      <c r="F1252" s="37">
        <f>IF(A1252="","",MONTH(A1252))</f>
        <v/>
      </c>
      <c r="G1252" s="37">
        <f>IF(A1252="","",YEAR(A1252))</f>
        <v/>
      </c>
    </row>
    <row r="1253">
      <c r="A1253" s="34" t="n"/>
      <c r="B1253" s="35" t="n"/>
      <c r="C1253" s="35" t="n"/>
      <c r="D1253" s="36" t="n"/>
      <c r="E1253" s="37">
        <f>IF(C1253="","",IFERROR(INDEX(Budget!$B$6:$B$45,MATCH(C1253,Budget!$A$6:$A$45,0)),"Unknown"))</f>
        <v/>
      </c>
      <c r="F1253" s="37">
        <f>IF(A1253="","",MONTH(A1253))</f>
        <v/>
      </c>
      <c r="G1253" s="37">
        <f>IF(A1253="","",YEAR(A1253))</f>
        <v/>
      </c>
    </row>
    <row r="1254">
      <c r="A1254" s="34" t="n"/>
      <c r="B1254" s="35" t="n"/>
      <c r="C1254" s="35" t="n"/>
      <c r="D1254" s="36" t="n"/>
      <c r="E1254" s="37">
        <f>IF(C1254="","",IFERROR(INDEX(Budget!$B$6:$B$45,MATCH(C1254,Budget!$A$6:$A$45,0)),"Unknown"))</f>
        <v/>
      </c>
      <c r="F1254" s="37">
        <f>IF(A1254="","",MONTH(A1254))</f>
        <v/>
      </c>
      <c r="G1254" s="37">
        <f>IF(A1254="","",YEAR(A1254))</f>
        <v/>
      </c>
    </row>
    <row r="1255">
      <c r="A1255" s="34" t="n"/>
      <c r="B1255" s="35" t="n"/>
      <c r="C1255" s="35" t="n"/>
      <c r="D1255" s="36" t="n"/>
      <c r="E1255" s="37">
        <f>IF(C1255="","",IFERROR(INDEX(Budget!$B$6:$B$45,MATCH(C1255,Budget!$A$6:$A$45,0)),"Unknown"))</f>
        <v/>
      </c>
      <c r="F1255" s="37">
        <f>IF(A1255="","",MONTH(A1255))</f>
        <v/>
      </c>
      <c r="G1255" s="37">
        <f>IF(A1255="","",YEAR(A1255))</f>
        <v/>
      </c>
    </row>
    <row r="1256">
      <c r="A1256" s="34" t="n"/>
      <c r="B1256" s="35" t="n"/>
      <c r="C1256" s="35" t="n"/>
      <c r="D1256" s="36" t="n"/>
      <c r="E1256" s="37">
        <f>IF(C1256="","",IFERROR(INDEX(Budget!$B$6:$B$45,MATCH(C1256,Budget!$A$6:$A$45,0)),"Unknown"))</f>
        <v/>
      </c>
      <c r="F1256" s="37">
        <f>IF(A1256="","",MONTH(A1256))</f>
        <v/>
      </c>
      <c r="G1256" s="37">
        <f>IF(A1256="","",YEAR(A1256))</f>
        <v/>
      </c>
    </row>
    <row r="1257">
      <c r="A1257" s="34" t="n"/>
      <c r="B1257" s="35" t="n"/>
      <c r="C1257" s="35" t="n"/>
      <c r="D1257" s="36" t="n"/>
      <c r="E1257" s="37">
        <f>IF(C1257="","",IFERROR(INDEX(Budget!$B$6:$B$45,MATCH(C1257,Budget!$A$6:$A$45,0)),"Unknown"))</f>
        <v/>
      </c>
      <c r="F1257" s="37">
        <f>IF(A1257="","",MONTH(A1257))</f>
        <v/>
      </c>
      <c r="G1257" s="37">
        <f>IF(A1257="","",YEAR(A1257))</f>
        <v/>
      </c>
    </row>
    <row r="1258">
      <c r="A1258" s="34" t="n"/>
      <c r="B1258" s="35" t="n"/>
      <c r="C1258" s="35" t="n"/>
      <c r="D1258" s="36" t="n"/>
      <c r="E1258" s="37">
        <f>IF(C1258="","",IFERROR(INDEX(Budget!$B$6:$B$45,MATCH(C1258,Budget!$A$6:$A$45,0)),"Unknown"))</f>
        <v/>
      </c>
      <c r="F1258" s="37">
        <f>IF(A1258="","",MONTH(A1258))</f>
        <v/>
      </c>
      <c r="G1258" s="37">
        <f>IF(A1258="","",YEAR(A1258))</f>
        <v/>
      </c>
    </row>
    <row r="1259">
      <c r="A1259" s="34" t="n"/>
      <c r="B1259" s="35" t="n"/>
      <c r="C1259" s="35" t="n"/>
      <c r="D1259" s="36" t="n"/>
      <c r="E1259" s="37">
        <f>IF(C1259="","",IFERROR(INDEX(Budget!$B$6:$B$45,MATCH(C1259,Budget!$A$6:$A$45,0)),"Unknown"))</f>
        <v/>
      </c>
      <c r="F1259" s="37">
        <f>IF(A1259="","",MONTH(A1259))</f>
        <v/>
      </c>
      <c r="G1259" s="37">
        <f>IF(A1259="","",YEAR(A1259))</f>
        <v/>
      </c>
    </row>
    <row r="1260">
      <c r="A1260" s="34" t="n"/>
      <c r="B1260" s="35" t="n"/>
      <c r="C1260" s="35" t="n"/>
      <c r="D1260" s="36" t="n"/>
      <c r="E1260" s="37">
        <f>IF(C1260="","",IFERROR(INDEX(Budget!$B$6:$B$45,MATCH(C1260,Budget!$A$6:$A$45,0)),"Unknown"))</f>
        <v/>
      </c>
      <c r="F1260" s="37">
        <f>IF(A1260="","",MONTH(A1260))</f>
        <v/>
      </c>
      <c r="G1260" s="37">
        <f>IF(A1260="","",YEAR(A1260))</f>
        <v/>
      </c>
    </row>
    <row r="1261">
      <c r="A1261" s="34" t="n"/>
      <c r="B1261" s="35" t="n"/>
      <c r="C1261" s="35" t="n"/>
      <c r="D1261" s="36" t="n"/>
      <c r="E1261" s="37">
        <f>IF(C1261="","",IFERROR(INDEX(Budget!$B$6:$B$45,MATCH(C1261,Budget!$A$6:$A$45,0)),"Unknown"))</f>
        <v/>
      </c>
      <c r="F1261" s="37">
        <f>IF(A1261="","",MONTH(A1261))</f>
        <v/>
      </c>
      <c r="G1261" s="37">
        <f>IF(A1261="","",YEAR(A1261))</f>
        <v/>
      </c>
    </row>
    <row r="1262">
      <c r="A1262" s="34" t="n"/>
      <c r="B1262" s="35" t="n"/>
      <c r="C1262" s="35" t="n"/>
      <c r="D1262" s="36" t="n"/>
      <c r="E1262" s="37">
        <f>IF(C1262="","",IFERROR(INDEX(Budget!$B$6:$B$45,MATCH(C1262,Budget!$A$6:$A$45,0)),"Unknown"))</f>
        <v/>
      </c>
      <c r="F1262" s="37">
        <f>IF(A1262="","",MONTH(A1262))</f>
        <v/>
      </c>
      <c r="G1262" s="37">
        <f>IF(A1262="","",YEAR(A1262))</f>
        <v/>
      </c>
    </row>
    <row r="1263">
      <c r="A1263" s="34" t="n"/>
      <c r="B1263" s="35" t="n"/>
      <c r="C1263" s="35" t="n"/>
      <c r="D1263" s="36" t="n"/>
      <c r="E1263" s="37">
        <f>IF(C1263="","",IFERROR(INDEX(Budget!$B$6:$B$45,MATCH(C1263,Budget!$A$6:$A$45,0)),"Unknown"))</f>
        <v/>
      </c>
      <c r="F1263" s="37">
        <f>IF(A1263="","",MONTH(A1263))</f>
        <v/>
      </c>
      <c r="G1263" s="37">
        <f>IF(A1263="","",YEAR(A1263))</f>
        <v/>
      </c>
    </row>
    <row r="1264">
      <c r="A1264" s="34" t="n"/>
      <c r="B1264" s="35" t="n"/>
      <c r="C1264" s="35" t="n"/>
      <c r="D1264" s="36" t="n"/>
      <c r="E1264" s="37">
        <f>IF(C1264="","",IFERROR(INDEX(Budget!$B$6:$B$45,MATCH(C1264,Budget!$A$6:$A$45,0)),"Unknown"))</f>
        <v/>
      </c>
      <c r="F1264" s="37">
        <f>IF(A1264="","",MONTH(A1264))</f>
        <v/>
      </c>
      <c r="G1264" s="37">
        <f>IF(A1264="","",YEAR(A1264))</f>
        <v/>
      </c>
    </row>
    <row r="1265">
      <c r="A1265" s="34" t="n"/>
      <c r="B1265" s="35" t="n"/>
      <c r="C1265" s="35" t="n"/>
      <c r="D1265" s="36" t="n"/>
      <c r="E1265" s="37">
        <f>IF(C1265="","",IFERROR(INDEX(Budget!$B$6:$B$45,MATCH(C1265,Budget!$A$6:$A$45,0)),"Unknown"))</f>
        <v/>
      </c>
      <c r="F1265" s="37">
        <f>IF(A1265="","",MONTH(A1265))</f>
        <v/>
      </c>
      <c r="G1265" s="37">
        <f>IF(A1265="","",YEAR(A1265))</f>
        <v/>
      </c>
    </row>
    <row r="1266">
      <c r="A1266" s="34" t="n"/>
      <c r="B1266" s="35" t="n"/>
      <c r="C1266" s="35" t="n"/>
      <c r="D1266" s="36" t="n"/>
      <c r="E1266" s="37">
        <f>IF(C1266="","",IFERROR(INDEX(Budget!$B$6:$B$45,MATCH(C1266,Budget!$A$6:$A$45,0)),"Unknown"))</f>
        <v/>
      </c>
      <c r="F1266" s="37">
        <f>IF(A1266="","",MONTH(A1266))</f>
        <v/>
      </c>
      <c r="G1266" s="37">
        <f>IF(A1266="","",YEAR(A1266))</f>
        <v/>
      </c>
    </row>
    <row r="1267">
      <c r="A1267" s="34" t="n"/>
      <c r="B1267" s="35" t="n"/>
      <c r="C1267" s="35" t="n"/>
      <c r="D1267" s="36" t="n"/>
      <c r="E1267" s="37">
        <f>IF(C1267="","",IFERROR(INDEX(Budget!$B$6:$B$45,MATCH(C1267,Budget!$A$6:$A$45,0)),"Unknown"))</f>
        <v/>
      </c>
      <c r="F1267" s="37">
        <f>IF(A1267="","",MONTH(A1267))</f>
        <v/>
      </c>
      <c r="G1267" s="37">
        <f>IF(A1267="","",YEAR(A1267))</f>
        <v/>
      </c>
    </row>
    <row r="1268">
      <c r="A1268" s="34" t="n"/>
      <c r="B1268" s="35" t="n"/>
      <c r="C1268" s="35" t="n"/>
      <c r="D1268" s="36" t="n"/>
      <c r="E1268" s="37">
        <f>IF(C1268="","",IFERROR(INDEX(Budget!$B$6:$B$45,MATCH(C1268,Budget!$A$6:$A$45,0)),"Unknown"))</f>
        <v/>
      </c>
      <c r="F1268" s="37">
        <f>IF(A1268="","",MONTH(A1268))</f>
        <v/>
      </c>
      <c r="G1268" s="37">
        <f>IF(A1268="","",YEAR(A1268))</f>
        <v/>
      </c>
    </row>
    <row r="1269">
      <c r="A1269" s="34" t="n"/>
      <c r="B1269" s="35" t="n"/>
      <c r="C1269" s="35" t="n"/>
      <c r="D1269" s="36" t="n"/>
      <c r="E1269" s="37">
        <f>IF(C1269="","",IFERROR(INDEX(Budget!$B$6:$B$45,MATCH(C1269,Budget!$A$6:$A$45,0)),"Unknown"))</f>
        <v/>
      </c>
      <c r="F1269" s="37">
        <f>IF(A1269="","",MONTH(A1269))</f>
        <v/>
      </c>
      <c r="G1269" s="37">
        <f>IF(A1269="","",YEAR(A1269))</f>
        <v/>
      </c>
    </row>
    <row r="1270">
      <c r="A1270" s="34" t="n"/>
      <c r="B1270" s="35" t="n"/>
      <c r="C1270" s="35" t="n"/>
      <c r="D1270" s="36" t="n"/>
      <c r="E1270" s="37">
        <f>IF(C1270="","",IFERROR(INDEX(Budget!$B$6:$B$45,MATCH(C1270,Budget!$A$6:$A$45,0)),"Unknown"))</f>
        <v/>
      </c>
      <c r="F1270" s="37">
        <f>IF(A1270="","",MONTH(A1270))</f>
        <v/>
      </c>
      <c r="G1270" s="37">
        <f>IF(A1270="","",YEAR(A1270))</f>
        <v/>
      </c>
    </row>
    <row r="1271">
      <c r="A1271" s="34" t="n"/>
      <c r="B1271" s="35" t="n"/>
      <c r="C1271" s="35" t="n"/>
      <c r="D1271" s="36" t="n"/>
      <c r="E1271" s="37">
        <f>IF(C1271="","",IFERROR(INDEX(Budget!$B$6:$B$45,MATCH(C1271,Budget!$A$6:$A$45,0)),"Unknown"))</f>
        <v/>
      </c>
      <c r="F1271" s="37">
        <f>IF(A1271="","",MONTH(A1271))</f>
        <v/>
      </c>
      <c r="G1271" s="37">
        <f>IF(A1271="","",YEAR(A1271))</f>
        <v/>
      </c>
    </row>
    <row r="1272">
      <c r="A1272" s="34" t="n"/>
      <c r="B1272" s="35" t="n"/>
      <c r="C1272" s="35" t="n"/>
      <c r="D1272" s="36" t="n"/>
      <c r="E1272" s="37">
        <f>IF(C1272="","",IFERROR(INDEX(Budget!$B$6:$B$45,MATCH(C1272,Budget!$A$6:$A$45,0)),"Unknown"))</f>
        <v/>
      </c>
      <c r="F1272" s="37">
        <f>IF(A1272="","",MONTH(A1272))</f>
        <v/>
      </c>
      <c r="G1272" s="37">
        <f>IF(A1272="","",YEAR(A1272))</f>
        <v/>
      </c>
    </row>
    <row r="1273">
      <c r="A1273" s="34" t="n"/>
      <c r="B1273" s="35" t="n"/>
      <c r="C1273" s="35" t="n"/>
      <c r="D1273" s="36" t="n"/>
      <c r="E1273" s="37">
        <f>IF(C1273="","",IFERROR(INDEX(Budget!$B$6:$B$45,MATCH(C1273,Budget!$A$6:$A$45,0)),"Unknown"))</f>
        <v/>
      </c>
      <c r="F1273" s="37">
        <f>IF(A1273="","",MONTH(A1273))</f>
        <v/>
      </c>
      <c r="G1273" s="37">
        <f>IF(A1273="","",YEAR(A1273))</f>
        <v/>
      </c>
    </row>
    <row r="1274">
      <c r="A1274" s="34" t="n"/>
      <c r="B1274" s="35" t="n"/>
      <c r="C1274" s="35" t="n"/>
      <c r="D1274" s="36" t="n"/>
      <c r="E1274" s="37">
        <f>IF(C1274="","",IFERROR(INDEX(Budget!$B$6:$B$45,MATCH(C1274,Budget!$A$6:$A$45,0)),"Unknown"))</f>
        <v/>
      </c>
      <c r="F1274" s="37">
        <f>IF(A1274="","",MONTH(A1274))</f>
        <v/>
      </c>
      <c r="G1274" s="37">
        <f>IF(A1274="","",YEAR(A1274))</f>
        <v/>
      </c>
    </row>
    <row r="1275">
      <c r="A1275" s="34" t="n"/>
      <c r="B1275" s="35" t="n"/>
      <c r="C1275" s="35" t="n"/>
      <c r="D1275" s="36" t="n"/>
      <c r="E1275" s="37">
        <f>IF(C1275="","",IFERROR(INDEX(Budget!$B$6:$B$45,MATCH(C1275,Budget!$A$6:$A$45,0)),"Unknown"))</f>
        <v/>
      </c>
      <c r="F1275" s="37">
        <f>IF(A1275="","",MONTH(A1275))</f>
        <v/>
      </c>
      <c r="G1275" s="37">
        <f>IF(A1275="","",YEAR(A1275))</f>
        <v/>
      </c>
    </row>
    <row r="1276">
      <c r="A1276" s="34" t="n"/>
      <c r="B1276" s="35" t="n"/>
      <c r="C1276" s="35" t="n"/>
      <c r="D1276" s="36" t="n"/>
      <c r="E1276" s="37">
        <f>IF(C1276="","",IFERROR(INDEX(Budget!$B$6:$B$45,MATCH(C1276,Budget!$A$6:$A$45,0)),"Unknown"))</f>
        <v/>
      </c>
      <c r="F1276" s="37">
        <f>IF(A1276="","",MONTH(A1276))</f>
        <v/>
      </c>
      <c r="G1276" s="37">
        <f>IF(A1276="","",YEAR(A1276))</f>
        <v/>
      </c>
    </row>
    <row r="1277">
      <c r="A1277" s="34" t="n"/>
      <c r="B1277" s="35" t="n"/>
      <c r="C1277" s="35" t="n"/>
      <c r="D1277" s="36" t="n"/>
      <c r="E1277" s="37">
        <f>IF(C1277="","",IFERROR(INDEX(Budget!$B$6:$B$45,MATCH(C1277,Budget!$A$6:$A$45,0)),"Unknown"))</f>
        <v/>
      </c>
      <c r="F1277" s="37">
        <f>IF(A1277="","",MONTH(A1277))</f>
        <v/>
      </c>
      <c r="G1277" s="37">
        <f>IF(A1277="","",YEAR(A1277))</f>
        <v/>
      </c>
    </row>
    <row r="1278">
      <c r="A1278" s="34" t="n"/>
      <c r="B1278" s="35" t="n"/>
      <c r="C1278" s="35" t="n"/>
      <c r="D1278" s="36" t="n"/>
      <c r="E1278" s="37">
        <f>IF(C1278="","",IFERROR(INDEX(Budget!$B$6:$B$45,MATCH(C1278,Budget!$A$6:$A$45,0)),"Unknown"))</f>
        <v/>
      </c>
      <c r="F1278" s="37">
        <f>IF(A1278="","",MONTH(A1278))</f>
        <v/>
      </c>
      <c r="G1278" s="37">
        <f>IF(A1278="","",YEAR(A1278))</f>
        <v/>
      </c>
    </row>
    <row r="1279">
      <c r="A1279" s="34" t="n"/>
      <c r="B1279" s="35" t="n"/>
      <c r="C1279" s="35" t="n"/>
      <c r="D1279" s="36" t="n"/>
      <c r="E1279" s="37">
        <f>IF(C1279="","",IFERROR(INDEX(Budget!$B$6:$B$45,MATCH(C1279,Budget!$A$6:$A$45,0)),"Unknown"))</f>
        <v/>
      </c>
      <c r="F1279" s="37">
        <f>IF(A1279="","",MONTH(A1279))</f>
        <v/>
      </c>
      <c r="G1279" s="37">
        <f>IF(A1279="","",YEAR(A1279))</f>
        <v/>
      </c>
    </row>
    <row r="1280">
      <c r="A1280" s="34" t="n"/>
      <c r="B1280" s="35" t="n"/>
      <c r="C1280" s="35" t="n"/>
      <c r="D1280" s="36" t="n"/>
      <c r="E1280" s="37">
        <f>IF(C1280="","",IFERROR(INDEX(Budget!$B$6:$B$45,MATCH(C1280,Budget!$A$6:$A$45,0)),"Unknown"))</f>
        <v/>
      </c>
      <c r="F1280" s="37">
        <f>IF(A1280="","",MONTH(A1280))</f>
        <v/>
      </c>
      <c r="G1280" s="37">
        <f>IF(A1280="","",YEAR(A1280))</f>
        <v/>
      </c>
    </row>
    <row r="1281">
      <c r="A1281" s="34" t="n"/>
      <c r="B1281" s="35" t="n"/>
      <c r="C1281" s="35" t="n"/>
      <c r="D1281" s="36" t="n"/>
      <c r="E1281" s="37">
        <f>IF(C1281="","",IFERROR(INDEX(Budget!$B$6:$B$45,MATCH(C1281,Budget!$A$6:$A$45,0)),"Unknown"))</f>
        <v/>
      </c>
      <c r="F1281" s="37">
        <f>IF(A1281="","",MONTH(A1281))</f>
        <v/>
      </c>
      <c r="G1281" s="37">
        <f>IF(A1281="","",YEAR(A1281))</f>
        <v/>
      </c>
    </row>
    <row r="1282">
      <c r="A1282" s="34" t="n"/>
      <c r="B1282" s="35" t="n"/>
      <c r="C1282" s="35" t="n"/>
      <c r="D1282" s="36" t="n"/>
      <c r="E1282" s="37">
        <f>IF(C1282="","",IFERROR(INDEX(Budget!$B$6:$B$45,MATCH(C1282,Budget!$A$6:$A$45,0)),"Unknown"))</f>
        <v/>
      </c>
      <c r="F1282" s="37">
        <f>IF(A1282="","",MONTH(A1282))</f>
        <v/>
      </c>
      <c r="G1282" s="37">
        <f>IF(A1282="","",YEAR(A1282))</f>
        <v/>
      </c>
    </row>
    <row r="1283">
      <c r="A1283" s="34" t="n"/>
      <c r="B1283" s="35" t="n"/>
      <c r="C1283" s="35" t="n"/>
      <c r="D1283" s="36" t="n"/>
      <c r="E1283" s="37">
        <f>IF(C1283="","",IFERROR(INDEX(Budget!$B$6:$B$45,MATCH(C1283,Budget!$A$6:$A$45,0)),"Unknown"))</f>
        <v/>
      </c>
      <c r="F1283" s="37">
        <f>IF(A1283="","",MONTH(A1283))</f>
        <v/>
      </c>
      <c r="G1283" s="37">
        <f>IF(A1283="","",YEAR(A1283))</f>
        <v/>
      </c>
    </row>
    <row r="1284">
      <c r="A1284" s="34" t="n"/>
      <c r="B1284" s="35" t="n"/>
      <c r="C1284" s="35" t="n"/>
      <c r="D1284" s="36" t="n"/>
      <c r="E1284" s="37">
        <f>IF(C1284="","",IFERROR(INDEX(Budget!$B$6:$B$45,MATCH(C1284,Budget!$A$6:$A$45,0)),"Unknown"))</f>
        <v/>
      </c>
      <c r="F1284" s="37">
        <f>IF(A1284="","",MONTH(A1284))</f>
        <v/>
      </c>
      <c r="G1284" s="37">
        <f>IF(A1284="","",YEAR(A1284))</f>
        <v/>
      </c>
    </row>
    <row r="1285">
      <c r="A1285" s="34" t="n"/>
      <c r="B1285" s="35" t="n"/>
      <c r="C1285" s="35" t="n"/>
      <c r="D1285" s="36" t="n"/>
      <c r="E1285" s="37">
        <f>IF(C1285="","",IFERROR(INDEX(Budget!$B$6:$B$45,MATCH(C1285,Budget!$A$6:$A$45,0)),"Unknown"))</f>
        <v/>
      </c>
      <c r="F1285" s="37">
        <f>IF(A1285="","",MONTH(A1285))</f>
        <v/>
      </c>
      <c r="G1285" s="37">
        <f>IF(A1285="","",YEAR(A1285))</f>
        <v/>
      </c>
    </row>
    <row r="1286">
      <c r="A1286" s="34" t="n"/>
      <c r="B1286" s="35" t="n"/>
      <c r="C1286" s="35" t="n"/>
      <c r="D1286" s="36" t="n"/>
      <c r="E1286" s="37">
        <f>IF(C1286="","",IFERROR(INDEX(Budget!$B$6:$B$45,MATCH(C1286,Budget!$A$6:$A$45,0)),"Unknown"))</f>
        <v/>
      </c>
      <c r="F1286" s="37">
        <f>IF(A1286="","",MONTH(A1286))</f>
        <v/>
      </c>
      <c r="G1286" s="37">
        <f>IF(A1286="","",YEAR(A1286))</f>
        <v/>
      </c>
    </row>
    <row r="1287">
      <c r="A1287" s="34" t="n"/>
      <c r="B1287" s="35" t="n"/>
      <c r="C1287" s="35" t="n"/>
      <c r="D1287" s="36" t="n"/>
      <c r="E1287" s="37">
        <f>IF(C1287="","",IFERROR(INDEX(Budget!$B$6:$B$45,MATCH(C1287,Budget!$A$6:$A$45,0)),"Unknown"))</f>
        <v/>
      </c>
      <c r="F1287" s="37">
        <f>IF(A1287="","",MONTH(A1287))</f>
        <v/>
      </c>
      <c r="G1287" s="37">
        <f>IF(A1287="","",YEAR(A1287))</f>
        <v/>
      </c>
    </row>
    <row r="1288">
      <c r="A1288" s="34" t="n"/>
      <c r="B1288" s="35" t="n"/>
      <c r="C1288" s="35" t="n"/>
      <c r="D1288" s="36" t="n"/>
      <c r="E1288" s="37">
        <f>IF(C1288="","",IFERROR(INDEX(Budget!$B$6:$B$45,MATCH(C1288,Budget!$A$6:$A$45,0)),"Unknown"))</f>
        <v/>
      </c>
      <c r="F1288" s="37">
        <f>IF(A1288="","",MONTH(A1288))</f>
        <v/>
      </c>
      <c r="G1288" s="37">
        <f>IF(A1288="","",YEAR(A1288))</f>
        <v/>
      </c>
    </row>
    <row r="1289">
      <c r="A1289" s="34" t="n"/>
      <c r="B1289" s="35" t="n"/>
      <c r="C1289" s="35" t="n"/>
      <c r="D1289" s="36" t="n"/>
      <c r="E1289" s="37">
        <f>IF(C1289="","",IFERROR(INDEX(Budget!$B$6:$B$45,MATCH(C1289,Budget!$A$6:$A$45,0)),"Unknown"))</f>
        <v/>
      </c>
      <c r="F1289" s="37">
        <f>IF(A1289="","",MONTH(A1289))</f>
        <v/>
      </c>
      <c r="G1289" s="37">
        <f>IF(A1289="","",YEAR(A1289))</f>
        <v/>
      </c>
    </row>
    <row r="1290">
      <c r="A1290" s="34" t="n"/>
      <c r="B1290" s="35" t="n"/>
      <c r="C1290" s="35" t="n"/>
      <c r="D1290" s="36" t="n"/>
      <c r="E1290" s="37">
        <f>IF(C1290="","",IFERROR(INDEX(Budget!$B$6:$B$45,MATCH(C1290,Budget!$A$6:$A$45,0)),"Unknown"))</f>
        <v/>
      </c>
      <c r="F1290" s="37">
        <f>IF(A1290="","",MONTH(A1290))</f>
        <v/>
      </c>
      <c r="G1290" s="37">
        <f>IF(A1290="","",YEAR(A1290))</f>
        <v/>
      </c>
    </row>
    <row r="1291">
      <c r="A1291" s="34" t="n"/>
      <c r="B1291" s="35" t="n"/>
      <c r="C1291" s="35" t="n"/>
      <c r="D1291" s="36" t="n"/>
      <c r="E1291" s="37">
        <f>IF(C1291="","",IFERROR(INDEX(Budget!$B$6:$B$45,MATCH(C1291,Budget!$A$6:$A$45,0)),"Unknown"))</f>
        <v/>
      </c>
      <c r="F1291" s="37">
        <f>IF(A1291="","",MONTH(A1291))</f>
        <v/>
      </c>
      <c r="G1291" s="37">
        <f>IF(A1291="","",YEAR(A1291))</f>
        <v/>
      </c>
    </row>
    <row r="1292">
      <c r="A1292" s="34" t="n"/>
      <c r="B1292" s="35" t="n"/>
      <c r="C1292" s="35" t="n"/>
      <c r="D1292" s="36" t="n"/>
      <c r="E1292" s="37">
        <f>IF(C1292="","",IFERROR(INDEX(Budget!$B$6:$B$45,MATCH(C1292,Budget!$A$6:$A$45,0)),"Unknown"))</f>
        <v/>
      </c>
      <c r="F1292" s="37">
        <f>IF(A1292="","",MONTH(A1292))</f>
        <v/>
      </c>
      <c r="G1292" s="37">
        <f>IF(A1292="","",YEAR(A1292))</f>
        <v/>
      </c>
    </row>
    <row r="1293">
      <c r="A1293" s="34" t="n"/>
      <c r="B1293" s="35" t="n"/>
      <c r="C1293" s="35" t="n"/>
      <c r="D1293" s="36" t="n"/>
      <c r="E1293" s="37">
        <f>IF(C1293="","",IFERROR(INDEX(Budget!$B$6:$B$45,MATCH(C1293,Budget!$A$6:$A$45,0)),"Unknown"))</f>
        <v/>
      </c>
      <c r="F1293" s="37">
        <f>IF(A1293="","",MONTH(A1293))</f>
        <v/>
      </c>
      <c r="G1293" s="37">
        <f>IF(A1293="","",YEAR(A1293))</f>
        <v/>
      </c>
    </row>
    <row r="1294">
      <c r="A1294" s="34" t="n"/>
      <c r="B1294" s="35" t="n"/>
      <c r="C1294" s="35" t="n"/>
      <c r="D1294" s="36" t="n"/>
      <c r="E1294" s="37">
        <f>IF(C1294="","",IFERROR(INDEX(Budget!$B$6:$B$45,MATCH(C1294,Budget!$A$6:$A$45,0)),"Unknown"))</f>
        <v/>
      </c>
      <c r="F1294" s="37">
        <f>IF(A1294="","",MONTH(A1294))</f>
        <v/>
      </c>
      <c r="G1294" s="37">
        <f>IF(A1294="","",YEAR(A1294))</f>
        <v/>
      </c>
    </row>
    <row r="1295">
      <c r="A1295" s="34" t="n"/>
      <c r="B1295" s="35" t="n"/>
      <c r="C1295" s="35" t="n"/>
      <c r="D1295" s="36" t="n"/>
      <c r="E1295" s="37">
        <f>IF(C1295="","",IFERROR(INDEX(Budget!$B$6:$B$45,MATCH(C1295,Budget!$A$6:$A$45,0)),"Unknown"))</f>
        <v/>
      </c>
      <c r="F1295" s="37">
        <f>IF(A1295="","",MONTH(A1295))</f>
        <v/>
      </c>
      <c r="G1295" s="37">
        <f>IF(A1295="","",YEAR(A1295))</f>
        <v/>
      </c>
    </row>
    <row r="1296">
      <c r="A1296" s="34" t="n"/>
      <c r="B1296" s="35" t="n"/>
      <c r="C1296" s="35" t="n"/>
      <c r="D1296" s="36" t="n"/>
      <c r="E1296" s="37">
        <f>IF(C1296="","",IFERROR(INDEX(Budget!$B$6:$B$45,MATCH(C1296,Budget!$A$6:$A$45,0)),"Unknown"))</f>
        <v/>
      </c>
      <c r="F1296" s="37">
        <f>IF(A1296="","",MONTH(A1296))</f>
        <v/>
      </c>
      <c r="G1296" s="37">
        <f>IF(A1296="","",YEAR(A1296))</f>
        <v/>
      </c>
    </row>
    <row r="1297">
      <c r="A1297" s="34" t="n"/>
      <c r="B1297" s="35" t="n"/>
      <c r="C1297" s="35" t="n"/>
      <c r="D1297" s="36" t="n"/>
      <c r="E1297" s="37">
        <f>IF(C1297="","",IFERROR(INDEX(Budget!$B$6:$B$45,MATCH(C1297,Budget!$A$6:$A$45,0)),"Unknown"))</f>
        <v/>
      </c>
      <c r="F1297" s="37">
        <f>IF(A1297="","",MONTH(A1297))</f>
        <v/>
      </c>
      <c r="G1297" s="37">
        <f>IF(A1297="","",YEAR(A1297))</f>
        <v/>
      </c>
    </row>
    <row r="1298">
      <c r="A1298" s="34" t="n"/>
      <c r="B1298" s="35" t="n"/>
      <c r="C1298" s="35" t="n"/>
      <c r="D1298" s="36" t="n"/>
      <c r="E1298" s="37">
        <f>IF(C1298="","",IFERROR(INDEX(Budget!$B$6:$B$45,MATCH(C1298,Budget!$A$6:$A$45,0)),"Unknown"))</f>
        <v/>
      </c>
      <c r="F1298" s="37">
        <f>IF(A1298="","",MONTH(A1298))</f>
        <v/>
      </c>
      <c r="G1298" s="37">
        <f>IF(A1298="","",YEAR(A1298))</f>
        <v/>
      </c>
    </row>
    <row r="1299">
      <c r="A1299" s="34" t="n"/>
      <c r="B1299" s="35" t="n"/>
      <c r="C1299" s="35" t="n"/>
      <c r="D1299" s="36" t="n"/>
      <c r="E1299" s="37">
        <f>IF(C1299="","",IFERROR(INDEX(Budget!$B$6:$B$45,MATCH(C1299,Budget!$A$6:$A$45,0)),"Unknown"))</f>
        <v/>
      </c>
      <c r="F1299" s="37">
        <f>IF(A1299="","",MONTH(A1299))</f>
        <v/>
      </c>
      <c r="G1299" s="37">
        <f>IF(A1299="","",YEAR(A1299))</f>
        <v/>
      </c>
    </row>
    <row r="1300">
      <c r="A1300" s="34" t="n"/>
      <c r="B1300" s="35" t="n"/>
      <c r="C1300" s="35" t="n"/>
      <c r="D1300" s="36" t="n"/>
      <c r="E1300" s="37">
        <f>IF(C1300="","",IFERROR(INDEX(Budget!$B$6:$B$45,MATCH(C1300,Budget!$A$6:$A$45,0)),"Unknown"))</f>
        <v/>
      </c>
      <c r="F1300" s="37">
        <f>IF(A1300="","",MONTH(A1300))</f>
        <v/>
      </c>
      <c r="G1300" s="37">
        <f>IF(A1300="","",YEAR(A1300))</f>
        <v/>
      </c>
    </row>
    <row r="1301">
      <c r="A1301" s="34" t="n"/>
      <c r="B1301" s="35" t="n"/>
      <c r="C1301" s="35" t="n"/>
      <c r="D1301" s="36" t="n"/>
      <c r="E1301" s="37">
        <f>IF(C1301="","",IFERROR(INDEX(Budget!$B$6:$B$45,MATCH(C1301,Budget!$A$6:$A$45,0)),"Unknown"))</f>
        <v/>
      </c>
      <c r="F1301" s="37">
        <f>IF(A1301="","",MONTH(A1301))</f>
        <v/>
      </c>
      <c r="G1301" s="37">
        <f>IF(A1301="","",YEAR(A1301))</f>
        <v/>
      </c>
    </row>
    <row r="1302">
      <c r="A1302" s="34" t="n"/>
      <c r="B1302" s="35" t="n"/>
      <c r="C1302" s="35" t="n"/>
      <c r="D1302" s="36" t="n"/>
      <c r="E1302" s="37">
        <f>IF(C1302="","",IFERROR(INDEX(Budget!$B$6:$B$45,MATCH(C1302,Budget!$A$6:$A$45,0)),"Unknown"))</f>
        <v/>
      </c>
      <c r="F1302" s="37">
        <f>IF(A1302="","",MONTH(A1302))</f>
        <v/>
      </c>
      <c r="G1302" s="37">
        <f>IF(A1302="","",YEAR(A1302))</f>
        <v/>
      </c>
    </row>
    <row r="1303">
      <c r="A1303" s="34" t="n"/>
      <c r="B1303" s="35" t="n"/>
      <c r="C1303" s="35" t="n"/>
      <c r="D1303" s="36" t="n"/>
      <c r="E1303" s="37">
        <f>IF(C1303="","",IFERROR(INDEX(Budget!$B$6:$B$45,MATCH(C1303,Budget!$A$6:$A$45,0)),"Unknown"))</f>
        <v/>
      </c>
      <c r="F1303" s="37">
        <f>IF(A1303="","",MONTH(A1303))</f>
        <v/>
      </c>
      <c r="G1303" s="37">
        <f>IF(A1303="","",YEAR(A1303))</f>
        <v/>
      </c>
    </row>
    <row r="1304">
      <c r="A1304" s="34" t="n"/>
      <c r="B1304" s="35" t="n"/>
      <c r="C1304" s="35" t="n"/>
      <c r="D1304" s="36" t="n"/>
      <c r="E1304" s="37">
        <f>IF(C1304="","",IFERROR(INDEX(Budget!$B$6:$B$45,MATCH(C1304,Budget!$A$6:$A$45,0)),"Unknown"))</f>
        <v/>
      </c>
      <c r="F1304" s="37">
        <f>IF(A1304="","",MONTH(A1304))</f>
        <v/>
      </c>
      <c r="G1304" s="37">
        <f>IF(A1304="","",YEAR(A1304))</f>
        <v/>
      </c>
    </row>
    <row r="1305">
      <c r="A1305" s="34" t="n"/>
      <c r="B1305" s="35" t="n"/>
      <c r="C1305" s="35" t="n"/>
      <c r="D1305" s="36" t="n"/>
      <c r="E1305" s="37">
        <f>IF(C1305="","",IFERROR(INDEX(Budget!$B$6:$B$45,MATCH(C1305,Budget!$A$6:$A$45,0)),"Unknown"))</f>
        <v/>
      </c>
      <c r="F1305" s="37">
        <f>IF(A1305="","",MONTH(A1305))</f>
        <v/>
      </c>
      <c r="G1305" s="37">
        <f>IF(A1305="","",YEAR(A1305))</f>
        <v/>
      </c>
    </row>
    <row r="1306">
      <c r="A1306" s="34" t="n"/>
      <c r="B1306" s="35" t="n"/>
      <c r="C1306" s="35" t="n"/>
      <c r="D1306" s="36" t="n"/>
      <c r="E1306" s="37">
        <f>IF(C1306="","",IFERROR(INDEX(Budget!$B$6:$B$45,MATCH(C1306,Budget!$A$6:$A$45,0)),"Unknown"))</f>
        <v/>
      </c>
      <c r="F1306" s="37">
        <f>IF(A1306="","",MONTH(A1306))</f>
        <v/>
      </c>
      <c r="G1306" s="37">
        <f>IF(A1306="","",YEAR(A1306))</f>
        <v/>
      </c>
    </row>
    <row r="1307">
      <c r="A1307" s="34" t="n"/>
      <c r="B1307" s="35" t="n"/>
      <c r="C1307" s="35" t="n"/>
      <c r="D1307" s="36" t="n"/>
      <c r="E1307" s="37">
        <f>IF(C1307="","",IFERROR(INDEX(Budget!$B$6:$B$45,MATCH(C1307,Budget!$A$6:$A$45,0)),"Unknown"))</f>
        <v/>
      </c>
      <c r="F1307" s="37">
        <f>IF(A1307="","",MONTH(A1307))</f>
        <v/>
      </c>
      <c r="G1307" s="37">
        <f>IF(A1307="","",YEAR(A1307))</f>
        <v/>
      </c>
    </row>
    <row r="1308">
      <c r="A1308" s="34" t="n"/>
      <c r="B1308" s="35" t="n"/>
      <c r="C1308" s="35" t="n"/>
      <c r="D1308" s="36" t="n"/>
      <c r="E1308" s="37">
        <f>IF(C1308="","",IFERROR(INDEX(Budget!$B$6:$B$45,MATCH(C1308,Budget!$A$6:$A$45,0)),"Unknown"))</f>
        <v/>
      </c>
      <c r="F1308" s="37">
        <f>IF(A1308="","",MONTH(A1308))</f>
        <v/>
      </c>
      <c r="G1308" s="37">
        <f>IF(A1308="","",YEAR(A1308))</f>
        <v/>
      </c>
    </row>
    <row r="1309">
      <c r="A1309" s="34" t="n"/>
      <c r="B1309" s="35" t="n"/>
      <c r="C1309" s="35" t="n"/>
      <c r="D1309" s="36" t="n"/>
      <c r="E1309" s="37">
        <f>IF(C1309="","",IFERROR(INDEX(Budget!$B$6:$B$45,MATCH(C1309,Budget!$A$6:$A$45,0)),"Unknown"))</f>
        <v/>
      </c>
      <c r="F1309" s="37">
        <f>IF(A1309="","",MONTH(A1309))</f>
        <v/>
      </c>
      <c r="G1309" s="37">
        <f>IF(A1309="","",YEAR(A1309))</f>
        <v/>
      </c>
    </row>
    <row r="1310">
      <c r="A1310" s="34" t="n"/>
      <c r="B1310" s="35" t="n"/>
      <c r="C1310" s="35" t="n"/>
      <c r="D1310" s="36" t="n"/>
      <c r="E1310" s="37">
        <f>IF(C1310="","",IFERROR(INDEX(Budget!$B$6:$B$45,MATCH(C1310,Budget!$A$6:$A$45,0)),"Unknown"))</f>
        <v/>
      </c>
      <c r="F1310" s="37">
        <f>IF(A1310="","",MONTH(A1310))</f>
        <v/>
      </c>
      <c r="G1310" s="37">
        <f>IF(A1310="","",YEAR(A1310))</f>
        <v/>
      </c>
    </row>
    <row r="1311">
      <c r="A1311" s="34" t="n"/>
      <c r="B1311" s="35" t="n"/>
      <c r="C1311" s="35" t="n"/>
      <c r="D1311" s="36" t="n"/>
      <c r="E1311" s="37">
        <f>IF(C1311="","",IFERROR(INDEX(Budget!$B$6:$B$45,MATCH(C1311,Budget!$A$6:$A$45,0)),"Unknown"))</f>
        <v/>
      </c>
      <c r="F1311" s="37">
        <f>IF(A1311="","",MONTH(A1311))</f>
        <v/>
      </c>
      <c r="G1311" s="37">
        <f>IF(A1311="","",YEAR(A1311))</f>
        <v/>
      </c>
    </row>
    <row r="1312">
      <c r="A1312" s="34" t="n"/>
      <c r="B1312" s="35" t="n"/>
      <c r="C1312" s="35" t="n"/>
      <c r="D1312" s="36" t="n"/>
      <c r="E1312" s="37">
        <f>IF(C1312="","",IFERROR(INDEX(Budget!$B$6:$B$45,MATCH(C1312,Budget!$A$6:$A$45,0)),"Unknown"))</f>
        <v/>
      </c>
      <c r="F1312" s="37">
        <f>IF(A1312="","",MONTH(A1312))</f>
        <v/>
      </c>
      <c r="G1312" s="37">
        <f>IF(A1312="","",YEAR(A1312))</f>
        <v/>
      </c>
    </row>
    <row r="1313">
      <c r="A1313" s="34" t="n"/>
      <c r="B1313" s="35" t="n"/>
      <c r="C1313" s="35" t="n"/>
      <c r="D1313" s="36" t="n"/>
      <c r="E1313" s="37">
        <f>IF(C1313="","",IFERROR(INDEX(Budget!$B$6:$B$45,MATCH(C1313,Budget!$A$6:$A$45,0)),"Unknown"))</f>
        <v/>
      </c>
      <c r="F1313" s="37">
        <f>IF(A1313="","",MONTH(A1313))</f>
        <v/>
      </c>
      <c r="G1313" s="37">
        <f>IF(A1313="","",YEAR(A1313))</f>
        <v/>
      </c>
    </row>
    <row r="1314">
      <c r="A1314" s="34" t="n"/>
      <c r="B1314" s="35" t="n"/>
      <c r="C1314" s="35" t="n"/>
      <c r="D1314" s="36" t="n"/>
      <c r="E1314" s="37">
        <f>IF(C1314="","",IFERROR(INDEX(Budget!$B$6:$B$45,MATCH(C1314,Budget!$A$6:$A$45,0)),"Unknown"))</f>
        <v/>
      </c>
      <c r="F1314" s="37">
        <f>IF(A1314="","",MONTH(A1314))</f>
        <v/>
      </c>
      <c r="G1314" s="37">
        <f>IF(A1314="","",YEAR(A1314))</f>
        <v/>
      </c>
    </row>
    <row r="1315">
      <c r="A1315" s="34" t="n"/>
      <c r="B1315" s="35" t="n"/>
      <c r="C1315" s="35" t="n"/>
      <c r="D1315" s="36" t="n"/>
      <c r="E1315" s="37">
        <f>IF(C1315="","",IFERROR(INDEX(Budget!$B$6:$B$45,MATCH(C1315,Budget!$A$6:$A$45,0)),"Unknown"))</f>
        <v/>
      </c>
      <c r="F1315" s="37">
        <f>IF(A1315="","",MONTH(A1315))</f>
        <v/>
      </c>
      <c r="G1315" s="37">
        <f>IF(A1315="","",YEAR(A1315))</f>
        <v/>
      </c>
    </row>
    <row r="1316">
      <c r="A1316" s="34" t="n"/>
      <c r="B1316" s="35" t="n"/>
      <c r="C1316" s="35" t="n"/>
      <c r="D1316" s="36" t="n"/>
      <c r="E1316" s="37">
        <f>IF(C1316="","",IFERROR(INDEX(Budget!$B$6:$B$45,MATCH(C1316,Budget!$A$6:$A$45,0)),"Unknown"))</f>
        <v/>
      </c>
      <c r="F1316" s="37">
        <f>IF(A1316="","",MONTH(A1316))</f>
        <v/>
      </c>
      <c r="G1316" s="37">
        <f>IF(A1316="","",YEAR(A1316))</f>
        <v/>
      </c>
    </row>
    <row r="1317">
      <c r="A1317" s="34" t="n"/>
      <c r="B1317" s="35" t="n"/>
      <c r="C1317" s="35" t="n"/>
      <c r="D1317" s="36" t="n"/>
      <c r="E1317" s="37">
        <f>IF(C1317="","",IFERROR(INDEX(Budget!$B$6:$B$45,MATCH(C1317,Budget!$A$6:$A$45,0)),"Unknown"))</f>
        <v/>
      </c>
      <c r="F1317" s="37">
        <f>IF(A1317="","",MONTH(A1317))</f>
        <v/>
      </c>
      <c r="G1317" s="37">
        <f>IF(A1317="","",YEAR(A1317))</f>
        <v/>
      </c>
    </row>
    <row r="1318">
      <c r="A1318" s="34" t="n"/>
      <c r="B1318" s="35" t="n"/>
      <c r="C1318" s="35" t="n"/>
      <c r="D1318" s="36" t="n"/>
      <c r="E1318" s="37">
        <f>IF(C1318="","",IFERROR(INDEX(Budget!$B$6:$B$45,MATCH(C1318,Budget!$A$6:$A$45,0)),"Unknown"))</f>
        <v/>
      </c>
      <c r="F1318" s="37">
        <f>IF(A1318="","",MONTH(A1318))</f>
        <v/>
      </c>
      <c r="G1318" s="37">
        <f>IF(A1318="","",YEAR(A1318))</f>
        <v/>
      </c>
    </row>
    <row r="1319">
      <c r="A1319" s="34" t="n"/>
      <c r="B1319" s="35" t="n"/>
      <c r="C1319" s="35" t="n"/>
      <c r="D1319" s="36" t="n"/>
      <c r="E1319" s="37">
        <f>IF(C1319="","",IFERROR(INDEX(Budget!$B$6:$B$45,MATCH(C1319,Budget!$A$6:$A$45,0)),"Unknown"))</f>
        <v/>
      </c>
      <c r="F1319" s="37">
        <f>IF(A1319="","",MONTH(A1319))</f>
        <v/>
      </c>
      <c r="G1319" s="37">
        <f>IF(A1319="","",YEAR(A1319))</f>
        <v/>
      </c>
    </row>
    <row r="1320">
      <c r="A1320" s="34" t="n"/>
      <c r="B1320" s="35" t="n"/>
      <c r="C1320" s="35" t="n"/>
      <c r="D1320" s="36" t="n"/>
      <c r="E1320" s="37">
        <f>IF(C1320="","",IFERROR(INDEX(Budget!$B$6:$B$45,MATCH(C1320,Budget!$A$6:$A$45,0)),"Unknown"))</f>
        <v/>
      </c>
      <c r="F1320" s="37">
        <f>IF(A1320="","",MONTH(A1320))</f>
        <v/>
      </c>
      <c r="G1320" s="37">
        <f>IF(A1320="","",YEAR(A1320))</f>
        <v/>
      </c>
    </row>
    <row r="1321">
      <c r="A1321" s="34" t="n"/>
      <c r="B1321" s="35" t="n"/>
      <c r="C1321" s="35" t="n"/>
      <c r="D1321" s="36" t="n"/>
      <c r="E1321" s="37">
        <f>IF(C1321="","",IFERROR(INDEX(Budget!$B$6:$B$45,MATCH(C1321,Budget!$A$6:$A$45,0)),"Unknown"))</f>
        <v/>
      </c>
      <c r="F1321" s="37">
        <f>IF(A1321="","",MONTH(A1321))</f>
        <v/>
      </c>
      <c r="G1321" s="37">
        <f>IF(A1321="","",YEAR(A1321))</f>
        <v/>
      </c>
    </row>
    <row r="1322">
      <c r="A1322" s="34" t="n"/>
      <c r="B1322" s="35" t="n"/>
      <c r="C1322" s="35" t="n"/>
      <c r="D1322" s="36" t="n"/>
      <c r="E1322" s="37">
        <f>IF(C1322="","",IFERROR(INDEX(Budget!$B$6:$B$45,MATCH(C1322,Budget!$A$6:$A$45,0)),"Unknown"))</f>
        <v/>
      </c>
      <c r="F1322" s="37">
        <f>IF(A1322="","",MONTH(A1322))</f>
        <v/>
      </c>
      <c r="G1322" s="37">
        <f>IF(A1322="","",YEAR(A1322))</f>
        <v/>
      </c>
    </row>
    <row r="1323">
      <c r="A1323" s="34" t="n"/>
      <c r="B1323" s="35" t="n"/>
      <c r="C1323" s="35" t="n"/>
      <c r="D1323" s="36" t="n"/>
      <c r="E1323" s="37">
        <f>IF(C1323="","",IFERROR(INDEX(Budget!$B$6:$B$45,MATCH(C1323,Budget!$A$6:$A$45,0)),"Unknown"))</f>
        <v/>
      </c>
      <c r="F1323" s="37">
        <f>IF(A1323="","",MONTH(A1323))</f>
        <v/>
      </c>
      <c r="G1323" s="37">
        <f>IF(A1323="","",YEAR(A1323))</f>
        <v/>
      </c>
    </row>
    <row r="1324">
      <c r="A1324" s="34" t="n"/>
      <c r="B1324" s="35" t="n"/>
      <c r="C1324" s="35" t="n"/>
      <c r="D1324" s="36" t="n"/>
      <c r="E1324" s="37">
        <f>IF(C1324="","",IFERROR(INDEX(Budget!$B$6:$B$45,MATCH(C1324,Budget!$A$6:$A$45,0)),"Unknown"))</f>
        <v/>
      </c>
      <c r="F1324" s="37">
        <f>IF(A1324="","",MONTH(A1324))</f>
        <v/>
      </c>
      <c r="G1324" s="37">
        <f>IF(A1324="","",YEAR(A1324))</f>
        <v/>
      </c>
    </row>
    <row r="1325">
      <c r="A1325" s="34" t="n"/>
      <c r="B1325" s="35" t="n"/>
      <c r="C1325" s="35" t="n"/>
      <c r="D1325" s="36" t="n"/>
      <c r="E1325" s="37">
        <f>IF(C1325="","",IFERROR(INDEX(Budget!$B$6:$B$45,MATCH(C1325,Budget!$A$6:$A$45,0)),"Unknown"))</f>
        <v/>
      </c>
      <c r="F1325" s="37">
        <f>IF(A1325="","",MONTH(A1325))</f>
        <v/>
      </c>
      <c r="G1325" s="37">
        <f>IF(A1325="","",YEAR(A1325))</f>
        <v/>
      </c>
    </row>
    <row r="1326">
      <c r="A1326" s="34" t="n"/>
      <c r="B1326" s="35" t="n"/>
      <c r="C1326" s="35" t="n"/>
      <c r="D1326" s="36" t="n"/>
      <c r="E1326" s="37">
        <f>IF(C1326="","",IFERROR(INDEX(Budget!$B$6:$B$45,MATCH(C1326,Budget!$A$6:$A$45,0)),"Unknown"))</f>
        <v/>
      </c>
      <c r="F1326" s="37">
        <f>IF(A1326="","",MONTH(A1326))</f>
        <v/>
      </c>
      <c r="G1326" s="37">
        <f>IF(A1326="","",YEAR(A1326))</f>
        <v/>
      </c>
    </row>
    <row r="1327">
      <c r="A1327" s="34" t="n"/>
      <c r="B1327" s="35" t="n"/>
      <c r="C1327" s="35" t="n"/>
      <c r="D1327" s="36" t="n"/>
      <c r="E1327" s="37">
        <f>IF(C1327="","",IFERROR(INDEX(Budget!$B$6:$B$45,MATCH(C1327,Budget!$A$6:$A$45,0)),"Unknown"))</f>
        <v/>
      </c>
      <c r="F1327" s="37">
        <f>IF(A1327="","",MONTH(A1327))</f>
        <v/>
      </c>
      <c r="G1327" s="37">
        <f>IF(A1327="","",YEAR(A1327))</f>
        <v/>
      </c>
    </row>
    <row r="1328">
      <c r="A1328" s="34" t="n"/>
      <c r="B1328" s="35" t="n"/>
      <c r="C1328" s="35" t="n"/>
      <c r="D1328" s="36" t="n"/>
      <c r="E1328" s="37">
        <f>IF(C1328="","",IFERROR(INDEX(Budget!$B$6:$B$45,MATCH(C1328,Budget!$A$6:$A$45,0)),"Unknown"))</f>
        <v/>
      </c>
      <c r="F1328" s="37">
        <f>IF(A1328="","",MONTH(A1328))</f>
        <v/>
      </c>
      <c r="G1328" s="37">
        <f>IF(A1328="","",YEAR(A1328))</f>
        <v/>
      </c>
    </row>
    <row r="1329">
      <c r="A1329" s="34" t="n"/>
      <c r="B1329" s="35" t="n"/>
      <c r="C1329" s="35" t="n"/>
      <c r="D1329" s="36" t="n"/>
      <c r="E1329" s="37">
        <f>IF(C1329="","",IFERROR(INDEX(Budget!$B$6:$B$45,MATCH(C1329,Budget!$A$6:$A$45,0)),"Unknown"))</f>
        <v/>
      </c>
      <c r="F1329" s="37">
        <f>IF(A1329="","",MONTH(A1329))</f>
        <v/>
      </c>
      <c r="G1329" s="37">
        <f>IF(A1329="","",YEAR(A1329))</f>
        <v/>
      </c>
    </row>
    <row r="1330">
      <c r="A1330" s="34" t="n"/>
      <c r="B1330" s="35" t="n"/>
      <c r="C1330" s="35" t="n"/>
      <c r="D1330" s="36" t="n"/>
      <c r="E1330" s="37">
        <f>IF(C1330="","",IFERROR(INDEX(Budget!$B$6:$B$45,MATCH(C1330,Budget!$A$6:$A$45,0)),"Unknown"))</f>
        <v/>
      </c>
      <c r="F1330" s="37">
        <f>IF(A1330="","",MONTH(A1330))</f>
        <v/>
      </c>
      <c r="G1330" s="37">
        <f>IF(A1330="","",YEAR(A1330))</f>
        <v/>
      </c>
    </row>
    <row r="1331">
      <c r="A1331" s="34" t="n"/>
      <c r="B1331" s="35" t="n"/>
      <c r="C1331" s="35" t="n"/>
      <c r="D1331" s="36" t="n"/>
      <c r="E1331" s="37">
        <f>IF(C1331="","",IFERROR(INDEX(Budget!$B$6:$B$45,MATCH(C1331,Budget!$A$6:$A$45,0)),"Unknown"))</f>
        <v/>
      </c>
      <c r="F1331" s="37">
        <f>IF(A1331="","",MONTH(A1331))</f>
        <v/>
      </c>
      <c r="G1331" s="37">
        <f>IF(A1331="","",YEAR(A1331))</f>
        <v/>
      </c>
    </row>
    <row r="1332">
      <c r="A1332" s="34" t="n"/>
      <c r="B1332" s="35" t="n"/>
      <c r="C1332" s="35" t="n"/>
      <c r="D1332" s="36" t="n"/>
      <c r="E1332" s="37">
        <f>IF(C1332="","",IFERROR(INDEX(Budget!$B$6:$B$45,MATCH(C1332,Budget!$A$6:$A$45,0)),"Unknown"))</f>
        <v/>
      </c>
      <c r="F1332" s="37">
        <f>IF(A1332="","",MONTH(A1332))</f>
        <v/>
      </c>
      <c r="G1332" s="37">
        <f>IF(A1332="","",YEAR(A1332))</f>
        <v/>
      </c>
    </row>
    <row r="1333">
      <c r="A1333" s="34" t="n"/>
      <c r="B1333" s="35" t="n"/>
      <c r="C1333" s="35" t="n"/>
      <c r="D1333" s="36" t="n"/>
      <c r="E1333" s="37">
        <f>IF(C1333="","",IFERROR(INDEX(Budget!$B$6:$B$45,MATCH(C1333,Budget!$A$6:$A$45,0)),"Unknown"))</f>
        <v/>
      </c>
      <c r="F1333" s="37">
        <f>IF(A1333="","",MONTH(A1333))</f>
        <v/>
      </c>
      <c r="G1333" s="37">
        <f>IF(A1333="","",YEAR(A1333))</f>
        <v/>
      </c>
    </row>
    <row r="1334">
      <c r="A1334" s="34" t="n"/>
      <c r="B1334" s="35" t="n"/>
      <c r="C1334" s="35" t="n"/>
      <c r="D1334" s="36" t="n"/>
      <c r="E1334" s="37">
        <f>IF(C1334="","",IFERROR(INDEX(Budget!$B$6:$B$45,MATCH(C1334,Budget!$A$6:$A$45,0)),"Unknown"))</f>
        <v/>
      </c>
      <c r="F1334" s="37">
        <f>IF(A1334="","",MONTH(A1334))</f>
        <v/>
      </c>
      <c r="G1334" s="37">
        <f>IF(A1334="","",YEAR(A1334))</f>
        <v/>
      </c>
    </row>
    <row r="1335">
      <c r="A1335" s="34" t="n"/>
      <c r="B1335" s="35" t="n"/>
      <c r="C1335" s="35" t="n"/>
      <c r="D1335" s="36" t="n"/>
      <c r="E1335" s="37">
        <f>IF(C1335="","",IFERROR(INDEX(Budget!$B$6:$B$45,MATCH(C1335,Budget!$A$6:$A$45,0)),"Unknown"))</f>
        <v/>
      </c>
      <c r="F1335" s="37">
        <f>IF(A1335="","",MONTH(A1335))</f>
        <v/>
      </c>
      <c r="G1335" s="37">
        <f>IF(A1335="","",YEAR(A1335))</f>
        <v/>
      </c>
    </row>
    <row r="1336">
      <c r="A1336" s="34" t="n"/>
      <c r="B1336" s="35" t="n"/>
      <c r="C1336" s="35" t="n"/>
      <c r="D1336" s="36" t="n"/>
      <c r="E1336" s="37">
        <f>IF(C1336="","",IFERROR(INDEX(Budget!$B$6:$B$45,MATCH(C1336,Budget!$A$6:$A$45,0)),"Unknown"))</f>
        <v/>
      </c>
      <c r="F1336" s="37">
        <f>IF(A1336="","",MONTH(A1336))</f>
        <v/>
      </c>
      <c r="G1336" s="37">
        <f>IF(A1336="","",YEAR(A1336))</f>
        <v/>
      </c>
    </row>
    <row r="1337">
      <c r="A1337" s="34" t="n"/>
      <c r="B1337" s="35" t="n"/>
      <c r="C1337" s="35" t="n"/>
      <c r="D1337" s="36" t="n"/>
      <c r="E1337" s="37">
        <f>IF(C1337="","",IFERROR(INDEX(Budget!$B$6:$B$45,MATCH(C1337,Budget!$A$6:$A$45,0)),"Unknown"))</f>
        <v/>
      </c>
      <c r="F1337" s="37">
        <f>IF(A1337="","",MONTH(A1337))</f>
        <v/>
      </c>
      <c r="G1337" s="37">
        <f>IF(A1337="","",YEAR(A1337))</f>
        <v/>
      </c>
    </row>
    <row r="1338">
      <c r="A1338" s="34" t="n"/>
      <c r="B1338" s="35" t="n"/>
      <c r="C1338" s="35" t="n"/>
      <c r="D1338" s="36" t="n"/>
      <c r="E1338" s="37">
        <f>IF(C1338="","",IFERROR(INDEX(Budget!$B$6:$B$45,MATCH(C1338,Budget!$A$6:$A$45,0)),"Unknown"))</f>
        <v/>
      </c>
      <c r="F1338" s="37">
        <f>IF(A1338="","",MONTH(A1338))</f>
        <v/>
      </c>
      <c r="G1338" s="37">
        <f>IF(A1338="","",YEAR(A1338))</f>
        <v/>
      </c>
    </row>
    <row r="1339">
      <c r="A1339" s="34" t="n"/>
      <c r="B1339" s="35" t="n"/>
      <c r="C1339" s="35" t="n"/>
      <c r="D1339" s="36" t="n"/>
      <c r="E1339" s="37">
        <f>IF(C1339="","",IFERROR(INDEX(Budget!$B$6:$B$45,MATCH(C1339,Budget!$A$6:$A$45,0)),"Unknown"))</f>
        <v/>
      </c>
      <c r="F1339" s="37">
        <f>IF(A1339="","",MONTH(A1339))</f>
        <v/>
      </c>
      <c r="G1339" s="37">
        <f>IF(A1339="","",YEAR(A1339))</f>
        <v/>
      </c>
    </row>
    <row r="1340">
      <c r="A1340" s="34" t="n"/>
      <c r="B1340" s="35" t="n"/>
      <c r="C1340" s="35" t="n"/>
      <c r="D1340" s="36" t="n"/>
      <c r="E1340" s="37">
        <f>IF(C1340="","",IFERROR(INDEX(Budget!$B$6:$B$45,MATCH(C1340,Budget!$A$6:$A$45,0)),"Unknown"))</f>
        <v/>
      </c>
      <c r="F1340" s="37">
        <f>IF(A1340="","",MONTH(A1340))</f>
        <v/>
      </c>
      <c r="G1340" s="37">
        <f>IF(A1340="","",YEAR(A1340))</f>
        <v/>
      </c>
    </row>
    <row r="1341">
      <c r="A1341" s="34" t="n"/>
      <c r="B1341" s="35" t="n"/>
      <c r="C1341" s="35" t="n"/>
      <c r="D1341" s="36" t="n"/>
      <c r="E1341" s="37">
        <f>IF(C1341="","",IFERROR(INDEX(Budget!$B$6:$B$45,MATCH(C1341,Budget!$A$6:$A$45,0)),"Unknown"))</f>
        <v/>
      </c>
      <c r="F1341" s="37">
        <f>IF(A1341="","",MONTH(A1341))</f>
        <v/>
      </c>
      <c r="G1341" s="37">
        <f>IF(A1341="","",YEAR(A1341))</f>
        <v/>
      </c>
    </row>
    <row r="1342">
      <c r="A1342" s="34" t="n"/>
      <c r="B1342" s="35" t="n"/>
      <c r="C1342" s="35" t="n"/>
      <c r="D1342" s="36" t="n"/>
      <c r="E1342" s="37">
        <f>IF(C1342="","",IFERROR(INDEX(Budget!$B$6:$B$45,MATCH(C1342,Budget!$A$6:$A$45,0)),"Unknown"))</f>
        <v/>
      </c>
      <c r="F1342" s="37">
        <f>IF(A1342="","",MONTH(A1342))</f>
        <v/>
      </c>
      <c r="G1342" s="37">
        <f>IF(A1342="","",YEAR(A1342))</f>
        <v/>
      </c>
    </row>
    <row r="1343">
      <c r="A1343" s="34" t="n"/>
      <c r="B1343" s="35" t="n"/>
      <c r="C1343" s="35" t="n"/>
      <c r="D1343" s="36" t="n"/>
      <c r="E1343" s="37">
        <f>IF(C1343="","",IFERROR(INDEX(Budget!$B$6:$B$45,MATCH(C1343,Budget!$A$6:$A$45,0)),"Unknown"))</f>
        <v/>
      </c>
      <c r="F1343" s="37">
        <f>IF(A1343="","",MONTH(A1343))</f>
        <v/>
      </c>
      <c r="G1343" s="37">
        <f>IF(A1343="","",YEAR(A1343))</f>
        <v/>
      </c>
    </row>
    <row r="1344">
      <c r="A1344" s="34" t="n"/>
      <c r="B1344" s="35" t="n"/>
      <c r="C1344" s="35" t="n"/>
      <c r="D1344" s="36" t="n"/>
      <c r="E1344" s="37">
        <f>IF(C1344="","",IFERROR(INDEX(Budget!$B$6:$B$45,MATCH(C1344,Budget!$A$6:$A$45,0)),"Unknown"))</f>
        <v/>
      </c>
      <c r="F1344" s="37">
        <f>IF(A1344="","",MONTH(A1344))</f>
        <v/>
      </c>
      <c r="G1344" s="37">
        <f>IF(A1344="","",YEAR(A1344))</f>
        <v/>
      </c>
    </row>
    <row r="1345">
      <c r="A1345" s="34" t="n"/>
      <c r="B1345" s="35" t="n"/>
      <c r="C1345" s="35" t="n"/>
      <c r="D1345" s="36" t="n"/>
      <c r="E1345" s="37">
        <f>IF(C1345="","",IFERROR(INDEX(Budget!$B$6:$B$45,MATCH(C1345,Budget!$A$6:$A$45,0)),"Unknown"))</f>
        <v/>
      </c>
      <c r="F1345" s="37">
        <f>IF(A1345="","",MONTH(A1345))</f>
        <v/>
      </c>
      <c r="G1345" s="37">
        <f>IF(A1345="","",YEAR(A1345))</f>
        <v/>
      </c>
    </row>
    <row r="1346">
      <c r="A1346" s="34" t="n"/>
      <c r="B1346" s="35" t="n"/>
      <c r="C1346" s="35" t="n"/>
      <c r="D1346" s="36" t="n"/>
      <c r="E1346" s="37">
        <f>IF(C1346="","",IFERROR(INDEX(Budget!$B$6:$B$45,MATCH(C1346,Budget!$A$6:$A$45,0)),"Unknown"))</f>
        <v/>
      </c>
      <c r="F1346" s="37">
        <f>IF(A1346="","",MONTH(A1346))</f>
        <v/>
      </c>
      <c r="G1346" s="37">
        <f>IF(A1346="","",YEAR(A1346))</f>
        <v/>
      </c>
    </row>
    <row r="1347">
      <c r="A1347" s="34" t="n"/>
      <c r="B1347" s="35" t="n"/>
      <c r="C1347" s="35" t="n"/>
      <c r="D1347" s="36" t="n"/>
      <c r="E1347" s="37">
        <f>IF(C1347="","",IFERROR(INDEX(Budget!$B$6:$B$45,MATCH(C1347,Budget!$A$6:$A$45,0)),"Unknown"))</f>
        <v/>
      </c>
      <c r="F1347" s="37">
        <f>IF(A1347="","",MONTH(A1347))</f>
        <v/>
      </c>
      <c r="G1347" s="37">
        <f>IF(A1347="","",YEAR(A1347))</f>
        <v/>
      </c>
    </row>
    <row r="1348">
      <c r="A1348" s="34" t="n"/>
      <c r="B1348" s="35" t="n"/>
      <c r="C1348" s="35" t="n"/>
      <c r="D1348" s="36" t="n"/>
      <c r="E1348" s="37">
        <f>IF(C1348="","",IFERROR(INDEX(Budget!$B$6:$B$45,MATCH(C1348,Budget!$A$6:$A$45,0)),"Unknown"))</f>
        <v/>
      </c>
      <c r="F1348" s="37">
        <f>IF(A1348="","",MONTH(A1348))</f>
        <v/>
      </c>
      <c r="G1348" s="37">
        <f>IF(A1348="","",YEAR(A1348))</f>
        <v/>
      </c>
    </row>
    <row r="1349">
      <c r="A1349" s="34" t="n"/>
      <c r="B1349" s="35" t="n"/>
      <c r="C1349" s="35" t="n"/>
      <c r="D1349" s="36" t="n"/>
      <c r="E1349" s="37">
        <f>IF(C1349="","",IFERROR(INDEX(Budget!$B$6:$B$45,MATCH(C1349,Budget!$A$6:$A$45,0)),"Unknown"))</f>
        <v/>
      </c>
      <c r="F1349" s="37">
        <f>IF(A1349="","",MONTH(A1349))</f>
        <v/>
      </c>
      <c r="G1349" s="37">
        <f>IF(A1349="","",YEAR(A1349))</f>
        <v/>
      </c>
    </row>
    <row r="1350">
      <c r="A1350" s="34" t="n"/>
      <c r="B1350" s="35" t="n"/>
      <c r="C1350" s="35" t="n"/>
      <c r="D1350" s="36" t="n"/>
      <c r="E1350" s="37">
        <f>IF(C1350="","",IFERROR(INDEX(Budget!$B$6:$B$45,MATCH(C1350,Budget!$A$6:$A$45,0)),"Unknown"))</f>
        <v/>
      </c>
      <c r="F1350" s="37">
        <f>IF(A1350="","",MONTH(A1350))</f>
        <v/>
      </c>
      <c r="G1350" s="37">
        <f>IF(A1350="","",YEAR(A1350))</f>
        <v/>
      </c>
    </row>
    <row r="1351">
      <c r="A1351" s="34" t="n"/>
      <c r="B1351" s="35" t="n"/>
      <c r="C1351" s="35" t="n"/>
      <c r="D1351" s="36" t="n"/>
      <c r="E1351" s="37">
        <f>IF(C1351="","",IFERROR(INDEX(Budget!$B$6:$B$45,MATCH(C1351,Budget!$A$6:$A$45,0)),"Unknown"))</f>
        <v/>
      </c>
      <c r="F1351" s="37">
        <f>IF(A1351="","",MONTH(A1351))</f>
        <v/>
      </c>
      <c r="G1351" s="37">
        <f>IF(A1351="","",YEAR(A1351))</f>
        <v/>
      </c>
    </row>
    <row r="1352">
      <c r="A1352" s="34" t="n"/>
      <c r="B1352" s="35" t="n"/>
      <c r="C1352" s="35" t="n"/>
      <c r="D1352" s="36" t="n"/>
      <c r="E1352" s="37">
        <f>IF(C1352="","",IFERROR(INDEX(Budget!$B$6:$B$45,MATCH(C1352,Budget!$A$6:$A$45,0)),"Unknown"))</f>
        <v/>
      </c>
      <c r="F1352" s="37">
        <f>IF(A1352="","",MONTH(A1352))</f>
        <v/>
      </c>
      <c r="G1352" s="37">
        <f>IF(A1352="","",YEAR(A1352))</f>
        <v/>
      </c>
    </row>
    <row r="1353">
      <c r="A1353" s="34" t="n"/>
      <c r="B1353" s="35" t="n"/>
      <c r="C1353" s="35" t="n"/>
      <c r="D1353" s="36" t="n"/>
      <c r="E1353" s="37">
        <f>IF(C1353="","",IFERROR(INDEX(Budget!$B$6:$B$45,MATCH(C1353,Budget!$A$6:$A$45,0)),"Unknown"))</f>
        <v/>
      </c>
      <c r="F1353" s="37">
        <f>IF(A1353="","",MONTH(A1353))</f>
        <v/>
      </c>
      <c r="G1353" s="37">
        <f>IF(A1353="","",YEAR(A1353))</f>
        <v/>
      </c>
    </row>
    <row r="1354">
      <c r="A1354" s="34" t="n"/>
      <c r="B1354" s="35" t="n"/>
      <c r="C1354" s="35" t="n"/>
      <c r="D1354" s="36" t="n"/>
      <c r="E1354" s="37">
        <f>IF(C1354="","",IFERROR(INDEX(Budget!$B$6:$B$45,MATCH(C1354,Budget!$A$6:$A$45,0)),"Unknown"))</f>
        <v/>
      </c>
      <c r="F1354" s="37">
        <f>IF(A1354="","",MONTH(A1354))</f>
        <v/>
      </c>
      <c r="G1354" s="37">
        <f>IF(A1354="","",YEAR(A1354))</f>
        <v/>
      </c>
    </row>
    <row r="1355">
      <c r="A1355" s="34" t="n"/>
      <c r="B1355" s="35" t="n"/>
      <c r="C1355" s="35" t="n"/>
      <c r="D1355" s="36" t="n"/>
      <c r="E1355" s="37">
        <f>IF(C1355="","",IFERROR(INDEX(Budget!$B$6:$B$45,MATCH(C1355,Budget!$A$6:$A$45,0)),"Unknown"))</f>
        <v/>
      </c>
      <c r="F1355" s="37">
        <f>IF(A1355="","",MONTH(A1355))</f>
        <v/>
      </c>
      <c r="G1355" s="37">
        <f>IF(A1355="","",YEAR(A1355))</f>
        <v/>
      </c>
    </row>
    <row r="1356">
      <c r="A1356" s="34" t="n"/>
      <c r="B1356" s="35" t="n"/>
      <c r="C1356" s="35" t="n"/>
      <c r="D1356" s="36" t="n"/>
      <c r="E1356" s="37">
        <f>IF(C1356="","",IFERROR(INDEX(Budget!$B$6:$B$45,MATCH(C1356,Budget!$A$6:$A$45,0)),"Unknown"))</f>
        <v/>
      </c>
      <c r="F1356" s="37">
        <f>IF(A1356="","",MONTH(A1356))</f>
        <v/>
      </c>
      <c r="G1356" s="37">
        <f>IF(A1356="","",YEAR(A1356))</f>
        <v/>
      </c>
    </row>
    <row r="1357">
      <c r="A1357" s="34" t="n"/>
      <c r="B1357" s="35" t="n"/>
      <c r="C1357" s="35" t="n"/>
      <c r="D1357" s="36" t="n"/>
      <c r="E1357" s="37">
        <f>IF(C1357="","",IFERROR(INDEX(Budget!$B$6:$B$45,MATCH(C1357,Budget!$A$6:$A$45,0)),"Unknown"))</f>
        <v/>
      </c>
      <c r="F1357" s="37">
        <f>IF(A1357="","",MONTH(A1357))</f>
        <v/>
      </c>
      <c r="G1357" s="37">
        <f>IF(A1357="","",YEAR(A1357))</f>
        <v/>
      </c>
    </row>
    <row r="1358">
      <c r="A1358" s="34" t="n"/>
      <c r="B1358" s="35" t="n"/>
      <c r="C1358" s="35" t="n"/>
      <c r="D1358" s="36" t="n"/>
      <c r="E1358" s="37">
        <f>IF(C1358="","",IFERROR(INDEX(Budget!$B$6:$B$45,MATCH(C1358,Budget!$A$6:$A$45,0)),"Unknown"))</f>
        <v/>
      </c>
      <c r="F1358" s="37">
        <f>IF(A1358="","",MONTH(A1358))</f>
        <v/>
      </c>
      <c r="G1358" s="37">
        <f>IF(A1358="","",YEAR(A1358))</f>
        <v/>
      </c>
    </row>
    <row r="1359">
      <c r="A1359" s="34" t="n"/>
      <c r="B1359" s="35" t="n"/>
      <c r="C1359" s="35" t="n"/>
      <c r="D1359" s="36" t="n"/>
      <c r="E1359" s="37">
        <f>IF(C1359="","",IFERROR(INDEX(Budget!$B$6:$B$45,MATCH(C1359,Budget!$A$6:$A$45,0)),"Unknown"))</f>
        <v/>
      </c>
      <c r="F1359" s="37">
        <f>IF(A1359="","",MONTH(A1359))</f>
        <v/>
      </c>
      <c r="G1359" s="37">
        <f>IF(A1359="","",YEAR(A1359))</f>
        <v/>
      </c>
    </row>
    <row r="1360">
      <c r="A1360" s="34" t="n"/>
      <c r="B1360" s="35" t="n"/>
      <c r="C1360" s="35" t="n"/>
      <c r="D1360" s="36" t="n"/>
      <c r="E1360" s="37">
        <f>IF(C1360="","",IFERROR(INDEX(Budget!$B$6:$B$45,MATCH(C1360,Budget!$A$6:$A$45,0)),"Unknown"))</f>
        <v/>
      </c>
      <c r="F1360" s="37">
        <f>IF(A1360="","",MONTH(A1360))</f>
        <v/>
      </c>
      <c r="G1360" s="37">
        <f>IF(A1360="","",YEAR(A1360))</f>
        <v/>
      </c>
    </row>
    <row r="1361">
      <c r="A1361" s="34" t="n"/>
      <c r="B1361" s="35" t="n"/>
      <c r="C1361" s="35" t="n"/>
      <c r="D1361" s="36" t="n"/>
      <c r="E1361" s="37">
        <f>IF(C1361="","",IFERROR(INDEX(Budget!$B$6:$B$45,MATCH(C1361,Budget!$A$6:$A$45,0)),"Unknown"))</f>
        <v/>
      </c>
      <c r="F1361" s="37">
        <f>IF(A1361="","",MONTH(A1361))</f>
        <v/>
      </c>
      <c r="G1361" s="37">
        <f>IF(A1361="","",YEAR(A1361))</f>
        <v/>
      </c>
    </row>
    <row r="1362">
      <c r="A1362" s="34" t="n"/>
      <c r="B1362" s="35" t="n"/>
      <c r="C1362" s="35" t="n"/>
      <c r="D1362" s="36" t="n"/>
      <c r="E1362" s="37">
        <f>IF(C1362="","",IFERROR(INDEX(Budget!$B$6:$B$45,MATCH(C1362,Budget!$A$6:$A$45,0)),"Unknown"))</f>
        <v/>
      </c>
      <c r="F1362" s="37">
        <f>IF(A1362="","",MONTH(A1362))</f>
        <v/>
      </c>
      <c r="G1362" s="37">
        <f>IF(A1362="","",YEAR(A1362))</f>
        <v/>
      </c>
    </row>
    <row r="1363">
      <c r="A1363" s="34" t="n"/>
      <c r="B1363" s="35" t="n"/>
      <c r="C1363" s="35" t="n"/>
      <c r="D1363" s="36" t="n"/>
      <c r="E1363" s="37">
        <f>IF(C1363="","",IFERROR(INDEX(Budget!$B$6:$B$45,MATCH(C1363,Budget!$A$6:$A$45,0)),"Unknown"))</f>
        <v/>
      </c>
      <c r="F1363" s="37">
        <f>IF(A1363="","",MONTH(A1363))</f>
        <v/>
      </c>
      <c r="G1363" s="37">
        <f>IF(A1363="","",YEAR(A1363))</f>
        <v/>
      </c>
    </row>
    <row r="1364">
      <c r="A1364" s="34" t="n"/>
      <c r="B1364" s="35" t="n"/>
      <c r="C1364" s="35" t="n"/>
      <c r="D1364" s="36" t="n"/>
      <c r="E1364" s="37">
        <f>IF(C1364="","",IFERROR(INDEX(Budget!$B$6:$B$45,MATCH(C1364,Budget!$A$6:$A$45,0)),"Unknown"))</f>
        <v/>
      </c>
      <c r="F1364" s="37">
        <f>IF(A1364="","",MONTH(A1364))</f>
        <v/>
      </c>
      <c r="G1364" s="37">
        <f>IF(A1364="","",YEAR(A1364))</f>
        <v/>
      </c>
    </row>
    <row r="1365">
      <c r="A1365" s="34" t="n"/>
      <c r="B1365" s="35" t="n"/>
      <c r="C1365" s="35" t="n"/>
      <c r="D1365" s="36" t="n"/>
      <c r="E1365" s="37">
        <f>IF(C1365="","",IFERROR(INDEX(Budget!$B$6:$B$45,MATCH(C1365,Budget!$A$6:$A$45,0)),"Unknown"))</f>
        <v/>
      </c>
      <c r="F1365" s="37">
        <f>IF(A1365="","",MONTH(A1365))</f>
        <v/>
      </c>
      <c r="G1365" s="37">
        <f>IF(A1365="","",YEAR(A1365))</f>
        <v/>
      </c>
    </row>
    <row r="1366">
      <c r="A1366" s="34" t="n"/>
      <c r="B1366" s="35" t="n"/>
      <c r="C1366" s="35" t="n"/>
      <c r="D1366" s="36" t="n"/>
      <c r="E1366" s="37">
        <f>IF(C1366="","",IFERROR(INDEX(Budget!$B$6:$B$45,MATCH(C1366,Budget!$A$6:$A$45,0)),"Unknown"))</f>
        <v/>
      </c>
      <c r="F1366" s="37">
        <f>IF(A1366="","",MONTH(A1366))</f>
        <v/>
      </c>
      <c r="G1366" s="37">
        <f>IF(A1366="","",YEAR(A1366))</f>
        <v/>
      </c>
    </row>
    <row r="1367">
      <c r="A1367" s="34" t="n"/>
      <c r="B1367" s="35" t="n"/>
      <c r="C1367" s="35" t="n"/>
      <c r="D1367" s="36" t="n"/>
      <c r="E1367" s="37">
        <f>IF(C1367="","",IFERROR(INDEX(Budget!$B$6:$B$45,MATCH(C1367,Budget!$A$6:$A$45,0)),"Unknown"))</f>
        <v/>
      </c>
      <c r="F1367" s="37">
        <f>IF(A1367="","",MONTH(A1367))</f>
        <v/>
      </c>
      <c r="G1367" s="37">
        <f>IF(A1367="","",YEAR(A1367))</f>
        <v/>
      </c>
    </row>
    <row r="1368">
      <c r="A1368" s="34" t="n"/>
      <c r="B1368" s="35" t="n"/>
      <c r="C1368" s="35" t="n"/>
      <c r="D1368" s="36" t="n"/>
      <c r="E1368" s="37">
        <f>IF(C1368="","",IFERROR(INDEX(Budget!$B$6:$B$45,MATCH(C1368,Budget!$A$6:$A$45,0)),"Unknown"))</f>
        <v/>
      </c>
      <c r="F1368" s="37">
        <f>IF(A1368="","",MONTH(A1368))</f>
        <v/>
      </c>
      <c r="G1368" s="37">
        <f>IF(A1368="","",YEAR(A1368))</f>
        <v/>
      </c>
    </row>
    <row r="1369">
      <c r="A1369" s="34" t="n"/>
      <c r="B1369" s="35" t="n"/>
      <c r="C1369" s="35" t="n"/>
      <c r="D1369" s="36" t="n"/>
      <c r="E1369" s="37">
        <f>IF(C1369="","",IFERROR(INDEX(Budget!$B$6:$B$45,MATCH(C1369,Budget!$A$6:$A$45,0)),"Unknown"))</f>
        <v/>
      </c>
      <c r="F1369" s="37">
        <f>IF(A1369="","",MONTH(A1369))</f>
        <v/>
      </c>
      <c r="G1369" s="37">
        <f>IF(A1369="","",YEAR(A1369))</f>
        <v/>
      </c>
    </row>
    <row r="1370">
      <c r="A1370" s="34" t="n"/>
      <c r="B1370" s="35" t="n"/>
      <c r="C1370" s="35" t="n"/>
      <c r="D1370" s="36" t="n"/>
      <c r="E1370" s="37">
        <f>IF(C1370="","",IFERROR(INDEX(Budget!$B$6:$B$45,MATCH(C1370,Budget!$A$6:$A$45,0)),"Unknown"))</f>
        <v/>
      </c>
      <c r="F1370" s="37">
        <f>IF(A1370="","",MONTH(A1370))</f>
        <v/>
      </c>
      <c r="G1370" s="37">
        <f>IF(A1370="","",YEAR(A1370))</f>
        <v/>
      </c>
    </row>
    <row r="1371">
      <c r="A1371" s="34" t="n"/>
      <c r="B1371" s="35" t="n"/>
      <c r="C1371" s="35" t="n"/>
      <c r="D1371" s="36" t="n"/>
      <c r="E1371" s="37">
        <f>IF(C1371="","",IFERROR(INDEX(Budget!$B$6:$B$45,MATCH(C1371,Budget!$A$6:$A$45,0)),"Unknown"))</f>
        <v/>
      </c>
      <c r="F1371" s="37">
        <f>IF(A1371="","",MONTH(A1371))</f>
        <v/>
      </c>
      <c r="G1371" s="37">
        <f>IF(A1371="","",YEAR(A1371))</f>
        <v/>
      </c>
    </row>
    <row r="1372">
      <c r="A1372" s="34" t="n"/>
      <c r="B1372" s="35" t="n"/>
      <c r="C1372" s="35" t="n"/>
      <c r="D1372" s="36" t="n"/>
      <c r="E1372" s="37">
        <f>IF(C1372="","",IFERROR(INDEX(Budget!$B$6:$B$45,MATCH(C1372,Budget!$A$6:$A$45,0)),"Unknown"))</f>
        <v/>
      </c>
      <c r="F1372" s="37">
        <f>IF(A1372="","",MONTH(A1372))</f>
        <v/>
      </c>
      <c r="G1372" s="37">
        <f>IF(A1372="","",YEAR(A1372))</f>
        <v/>
      </c>
    </row>
    <row r="1373">
      <c r="A1373" s="34" t="n"/>
      <c r="B1373" s="35" t="n"/>
      <c r="C1373" s="35" t="n"/>
      <c r="D1373" s="36" t="n"/>
      <c r="E1373" s="37">
        <f>IF(C1373="","",IFERROR(INDEX(Budget!$B$6:$B$45,MATCH(C1373,Budget!$A$6:$A$45,0)),"Unknown"))</f>
        <v/>
      </c>
      <c r="F1373" s="37">
        <f>IF(A1373="","",MONTH(A1373))</f>
        <v/>
      </c>
      <c r="G1373" s="37">
        <f>IF(A1373="","",YEAR(A1373))</f>
        <v/>
      </c>
    </row>
    <row r="1374">
      <c r="A1374" s="34" t="n"/>
      <c r="B1374" s="35" t="n"/>
      <c r="C1374" s="35" t="n"/>
      <c r="D1374" s="36" t="n"/>
      <c r="E1374" s="37">
        <f>IF(C1374="","",IFERROR(INDEX(Budget!$B$6:$B$45,MATCH(C1374,Budget!$A$6:$A$45,0)),"Unknown"))</f>
        <v/>
      </c>
      <c r="F1374" s="37">
        <f>IF(A1374="","",MONTH(A1374))</f>
        <v/>
      </c>
      <c r="G1374" s="37">
        <f>IF(A1374="","",YEAR(A1374))</f>
        <v/>
      </c>
    </row>
    <row r="1375">
      <c r="A1375" s="34" t="n"/>
      <c r="B1375" s="35" t="n"/>
      <c r="C1375" s="35" t="n"/>
      <c r="D1375" s="36" t="n"/>
      <c r="E1375" s="37">
        <f>IF(C1375="","",IFERROR(INDEX(Budget!$B$6:$B$45,MATCH(C1375,Budget!$A$6:$A$45,0)),"Unknown"))</f>
        <v/>
      </c>
      <c r="F1375" s="37">
        <f>IF(A1375="","",MONTH(A1375))</f>
        <v/>
      </c>
      <c r="G1375" s="37">
        <f>IF(A1375="","",YEAR(A1375))</f>
        <v/>
      </c>
    </row>
    <row r="1376">
      <c r="A1376" s="34" t="n"/>
      <c r="B1376" s="35" t="n"/>
      <c r="C1376" s="35" t="n"/>
      <c r="D1376" s="36" t="n"/>
      <c r="E1376" s="37">
        <f>IF(C1376="","",IFERROR(INDEX(Budget!$B$6:$B$45,MATCH(C1376,Budget!$A$6:$A$45,0)),"Unknown"))</f>
        <v/>
      </c>
      <c r="F1376" s="37">
        <f>IF(A1376="","",MONTH(A1376))</f>
        <v/>
      </c>
      <c r="G1376" s="37">
        <f>IF(A1376="","",YEAR(A1376))</f>
        <v/>
      </c>
    </row>
    <row r="1377">
      <c r="A1377" s="34" t="n"/>
      <c r="B1377" s="35" t="n"/>
      <c r="C1377" s="35" t="n"/>
      <c r="D1377" s="36" t="n"/>
      <c r="E1377" s="37">
        <f>IF(C1377="","",IFERROR(INDEX(Budget!$B$6:$B$45,MATCH(C1377,Budget!$A$6:$A$45,0)),"Unknown"))</f>
        <v/>
      </c>
      <c r="F1377" s="37">
        <f>IF(A1377="","",MONTH(A1377))</f>
        <v/>
      </c>
      <c r="G1377" s="37">
        <f>IF(A1377="","",YEAR(A1377))</f>
        <v/>
      </c>
    </row>
    <row r="1378">
      <c r="A1378" s="34" t="n"/>
      <c r="B1378" s="35" t="n"/>
      <c r="C1378" s="35" t="n"/>
      <c r="D1378" s="36" t="n"/>
      <c r="E1378" s="37">
        <f>IF(C1378="","",IFERROR(INDEX(Budget!$B$6:$B$45,MATCH(C1378,Budget!$A$6:$A$45,0)),"Unknown"))</f>
        <v/>
      </c>
      <c r="F1378" s="37">
        <f>IF(A1378="","",MONTH(A1378))</f>
        <v/>
      </c>
      <c r="G1378" s="37">
        <f>IF(A1378="","",YEAR(A1378))</f>
        <v/>
      </c>
    </row>
    <row r="1379">
      <c r="A1379" s="34" t="n"/>
      <c r="B1379" s="35" t="n"/>
      <c r="C1379" s="35" t="n"/>
      <c r="D1379" s="36" t="n"/>
      <c r="E1379" s="37">
        <f>IF(C1379="","",IFERROR(INDEX(Budget!$B$6:$B$45,MATCH(C1379,Budget!$A$6:$A$45,0)),"Unknown"))</f>
        <v/>
      </c>
      <c r="F1379" s="37">
        <f>IF(A1379="","",MONTH(A1379))</f>
        <v/>
      </c>
      <c r="G1379" s="37">
        <f>IF(A1379="","",YEAR(A1379))</f>
        <v/>
      </c>
    </row>
    <row r="1380">
      <c r="A1380" s="34" t="n"/>
      <c r="B1380" s="35" t="n"/>
      <c r="C1380" s="35" t="n"/>
      <c r="D1380" s="36" t="n"/>
      <c r="E1380" s="37">
        <f>IF(C1380="","",IFERROR(INDEX(Budget!$B$6:$B$45,MATCH(C1380,Budget!$A$6:$A$45,0)),"Unknown"))</f>
        <v/>
      </c>
      <c r="F1380" s="37">
        <f>IF(A1380="","",MONTH(A1380))</f>
        <v/>
      </c>
      <c r="G1380" s="37">
        <f>IF(A1380="","",YEAR(A1380))</f>
        <v/>
      </c>
    </row>
    <row r="1381">
      <c r="A1381" s="34" t="n"/>
      <c r="B1381" s="35" t="n"/>
      <c r="C1381" s="35" t="n"/>
      <c r="D1381" s="36" t="n"/>
      <c r="E1381" s="37">
        <f>IF(C1381="","",IFERROR(INDEX(Budget!$B$6:$B$45,MATCH(C1381,Budget!$A$6:$A$45,0)),"Unknown"))</f>
        <v/>
      </c>
      <c r="F1381" s="37">
        <f>IF(A1381="","",MONTH(A1381))</f>
        <v/>
      </c>
      <c r="G1381" s="37">
        <f>IF(A1381="","",YEAR(A1381))</f>
        <v/>
      </c>
    </row>
    <row r="1382">
      <c r="A1382" s="34" t="n"/>
      <c r="B1382" s="35" t="n"/>
      <c r="C1382" s="35" t="n"/>
      <c r="D1382" s="36" t="n"/>
      <c r="E1382" s="37">
        <f>IF(C1382="","",IFERROR(INDEX(Budget!$B$6:$B$45,MATCH(C1382,Budget!$A$6:$A$45,0)),"Unknown"))</f>
        <v/>
      </c>
      <c r="F1382" s="37">
        <f>IF(A1382="","",MONTH(A1382))</f>
        <v/>
      </c>
      <c r="G1382" s="37">
        <f>IF(A1382="","",YEAR(A1382))</f>
        <v/>
      </c>
    </row>
    <row r="1383">
      <c r="A1383" s="34" t="n"/>
      <c r="B1383" s="35" t="n"/>
      <c r="C1383" s="35" t="n"/>
      <c r="D1383" s="36" t="n"/>
      <c r="E1383" s="37">
        <f>IF(C1383="","",IFERROR(INDEX(Budget!$B$6:$B$45,MATCH(C1383,Budget!$A$6:$A$45,0)),"Unknown"))</f>
        <v/>
      </c>
      <c r="F1383" s="37">
        <f>IF(A1383="","",MONTH(A1383))</f>
        <v/>
      </c>
      <c r="G1383" s="37">
        <f>IF(A1383="","",YEAR(A1383))</f>
        <v/>
      </c>
    </row>
    <row r="1384">
      <c r="A1384" s="34" t="n"/>
      <c r="B1384" s="35" t="n"/>
      <c r="C1384" s="35" t="n"/>
      <c r="D1384" s="36" t="n"/>
      <c r="E1384" s="37">
        <f>IF(C1384="","",IFERROR(INDEX(Budget!$B$6:$B$45,MATCH(C1384,Budget!$A$6:$A$45,0)),"Unknown"))</f>
        <v/>
      </c>
      <c r="F1384" s="37">
        <f>IF(A1384="","",MONTH(A1384))</f>
        <v/>
      </c>
      <c r="G1384" s="37">
        <f>IF(A1384="","",YEAR(A1384))</f>
        <v/>
      </c>
    </row>
    <row r="1385">
      <c r="A1385" s="34" t="n"/>
      <c r="B1385" s="35" t="n"/>
      <c r="C1385" s="35" t="n"/>
      <c r="D1385" s="36" t="n"/>
      <c r="E1385" s="37">
        <f>IF(C1385="","",IFERROR(INDEX(Budget!$B$6:$B$45,MATCH(C1385,Budget!$A$6:$A$45,0)),"Unknown"))</f>
        <v/>
      </c>
      <c r="F1385" s="37">
        <f>IF(A1385="","",MONTH(A1385))</f>
        <v/>
      </c>
      <c r="G1385" s="37">
        <f>IF(A1385="","",YEAR(A1385))</f>
        <v/>
      </c>
    </row>
    <row r="1386">
      <c r="A1386" s="34" t="n"/>
      <c r="B1386" s="35" t="n"/>
      <c r="C1386" s="35" t="n"/>
      <c r="D1386" s="36" t="n"/>
      <c r="E1386" s="37">
        <f>IF(C1386="","",IFERROR(INDEX(Budget!$B$6:$B$45,MATCH(C1386,Budget!$A$6:$A$45,0)),"Unknown"))</f>
        <v/>
      </c>
      <c r="F1386" s="37">
        <f>IF(A1386="","",MONTH(A1386))</f>
        <v/>
      </c>
      <c r="G1386" s="37">
        <f>IF(A1386="","",YEAR(A1386))</f>
        <v/>
      </c>
    </row>
    <row r="1387">
      <c r="A1387" s="34" t="n"/>
      <c r="B1387" s="35" t="n"/>
      <c r="C1387" s="35" t="n"/>
      <c r="D1387" s="36" t="n"/>
      <c r="E1387" s="37">
        <f>IF(C1387="","",IFERROR(INDEX(Budget!$B$6:$B$45,MATCH(C1387,Budget!$A$6:$A$45,0)),"Unknown"))</f>
        <v/>
      </c>
      <c r="F1387" s="37">
        <f>IF(A1387="","",MONTH(A1387))</f>
        <v/>
      </c>
      <c r="G1387" s="37">
        <f>IF(A1387="","",YEAR(A1387))</f>
        <v/>
      </c>
    </row>
    <row r="1388">
      <c r="A1388" s="34" t="n"/>
      <c r="B1388" s="35" t="n"/>
      <c r="C1388" s="35" t="n"/>
      <c r="D1388" s="36" t="n"/>
      <c r="E1388" s="37">
        <f>IF(C1388="","",IFERROR(INDEX(Budget!$B$6:$B$45,MATCH(C1388,Budget!$A$6:$A$45,0)),"Unknown"))</f>
        <v/>
      </c>
      <c r="F1388" s="37">
        <f>IF(A1388="","",MONTH(A1388))</f>
        <v/>
      </c>
      <c r="G1388" s="37">
        <f>IF(A1388="","",YEAR(A1388))</f>
        <v/>
      </c>
    </row>
    <row r="1389">
      <c r="A1389" s="34" t="n"/>
      <c r="B1389" s="35" t="n"/>
      <c r="C1389" s="35" t="n"/>
      <c r="D1389" s="36" t="n"/>
      <c r="E1389" s="37">
        <f>IF(C1389="","",IFERROR(INDEX(Budget!$B$6:$B$45,MATCH(C1389,Budget!$A$6:$A$45,0)),"Unknown"))</f>
        <v/>
      </c>
      <c r="F1389" s="37">
        <f>IF(A1389="","",MONTH(A1389))</f>
        <v/>
      </c>
      <c r="G1389" s="37">
        <f>IF(A1389="","",YEAR(A1389))</f>
        <v/>
      </c>
    </row>
    <row r="1390">
      <c r="A1390" s="34" t="n"/>
      <c r="B1390" s="35" t="n"/>
      <c r="C1390" s="35" t="n"/>
      <c r="D1390" s="36" t="n"/>
      <c r="E1390" s="37">
        <f>IF(C1390="","",IFERROR(INDEX(Budget!$B$6:$B$45,MATCH(C1390,Budget!$A$6:$A$45,0)),"Unknown"))</f>
        <v/>
      </c>
      <c r="F1390" s="37">
        <f>IF(A1390="","",MONTH(A1390))</f>
        <v/>
      </c>
      <c r="G1390" s="37">
        <f>IF(A1390="","",YEAR(A1390))</f>
        <v/>
      </c>
    </row>
    <row r="1391">
      <c r="A1391" s="34" t="n"/>
      <c r="B1391" s="35" t="n"/>
      <c r="C1391" s="35" t="n"/>
      <c r="D1391" s="36" t="n"/>
      <c r="E1391" s="37">
        <f>IF(C1391="","",IFERROR(INDEX(Budget!$B$6:$B$45,MATCH(C1391,Budget!$A$6:$A$45,0)),"Unknown"))</f>
        <v/>
      </c>
      <c r="F1391" s="37">
        <f>IF(A1391="","",MONTH(A1391))</f>
        <v/>
      </c>
      <c r="G1391" s="37">
        <f>IF(A1391="","",YEAR(A1391))</f>
        <v/>
      </c>
    </row>
    <row r="1392">
      <c r="A1392" s="34" t="n"/>
      <c r="B1392" s="35" t="n"/>
      <c r="C1392" s="35" t="n"/>
      <c r="D1392" s="36" t="n"/>
      <c r="E1392" s="37">
        <f>IF(C1392="","",IFERROR(INDEX(Budget!$B$6:$B$45,MATCH(C1392,Budget!$A$6:$A$45,0)),"Unknown"))</f>
        <v/>
      </c>
      <c r="F1392" s="37">
        <f>IF(A1392="","",MONTH(A1392))</f>
        <v/>
      </c>
      <c r="G1392" s="37">
        <f>IF(A1392="","",YEAR(A1392))</f>
        <v/>
      </c>
    </row>
    <row r="1393">
      <c r="A1393" s="34" t="n"/>
      <c r="B1393" s="35" t="n"/>
      <c r="C1393" s="35" t="n"/>
      <c r="D1393" s="36" t="n"/>
      <c r="E1393" s="37">
        <f>IF(C1393="","",IFERROR(INDEX(Budget!$B$6:$B$45,MATCH(C1393,Budget!$A$6:$A$45,0)),"Unknown"))</f>
        <v/>
      </c>
      <c r="F1393" s="37">
        <f>IF(A1393="","",MONTH(A1393))</f>
        <v/>
      </c>
      <c r="G1393" s="37">
        <f>IF(A1393="","",YEAR(A1393))</f>
        <v/>
      </c>
    </row>
    <row r="1394">
      <c r="A1394" s="34" t="n"/>
      <c r="B1394" s="35" t="n"/>
      <c r="C1394" s="35" t="n"/>
      <c r="D1394" s="36" t="n"/>
      <c r="E1394" s="37">
        <f>IF(C1394="","",IFERROR(INDEX(Budget!$B$6:$B$45,MATCH(C1394,Budget!$A$6:$A$45,0)),"Unknown"))</f>
        <v/>
      </c>
      <c r="F1394" s="37">
        <f>IF(A1394="","",MONTH(A1394))</f>
        <v/>
      </c>
      <c r="G1394" s="37">
        <f>IF(A1394="","",YEAR(A1394))</f>
        <v/>
      </c>
    </row>
    <row r="1395">
      <c r="A1395" s="34" t="n"/>
      <c r="B1395" s="35" t="n"/>
      <c r="C1395" s="35" t="n"/>
      <c r="D1395" s="36" t="n"/>
      <c r="E1395" s="37">
        <f>IF(C1395="","",IFERROR(INDEX(Budget!$B$6:$B$45,MATCH(C1395,Budget!$A$6:$A$45,0)),"Unknown"))</f>
        <v/>
      </c>
      <c r="F1395" s="37">
        <f>IF(A1395="","",MONTH(A1395))</f>
        <v/>
      </c>
      <c r="G1395" s="37">
        <f>IF(A1395="","",YEAR(A1395))</f>
        <v/>
      </c>
    </row>
    <row r="1396">
      <c r="A1396" s="34" t="n"/>
      <c r="B1396" s="35" t="n"/>
      <c r="C1396" s="35" t="n"/>
      <c r="D1396" s="36" t="n"/>
      <c r="E1396" s="37">
        <f>IF(C1396="","",IFERROR(INDEX(Budget!$B$6:$B$45,MATCH(C1396,Budget!$A$6:$A$45,0)),"Unknown"))</f>
        <v/>
      </c>
      <c r="F1396" s="37">
        <f>IF(A1396="","",MONTH(A1396))</f>
        <v/>
      </c>
      <c r="G1396" s="37">
        <f>IF(A1396="","",YEAR(A1396))</f>
        <v/>
      </c>
    </row>
    <row r="1397">
      <c r="A1397" s="34" t="n"/>
      <c r="B1397" s="35" t="n"/>
      <c r="C1397" s="35" t="n"/>
      <c r="D1397" s="36" t="n"/>
      <c r="E1397" s="37">
        <f>IF(C1397="","",IFERROR(INDEX(Budget!$B$6:$B$45,MATCH(C1397,Budget!$A$6:$A$45,0)),"Unknown"))</f>
        <v/>
      </c>
      <c r="F1397" s="37">
        <f>IF(A1397="","",MONTH(A1397))</f>
        <v/>
      </c>
      <c r="G1397" s="37">
        <f>IF(A1397="","",YEAR(A1397))</f>
        <v/>
      </c>
    </row>
    <row r="1398">
      <c r="A1398" s="34" t="n"/>
      <c r="B1398" s="35" t="n"/>
      <c r="C1398" s="35" t="n"/>
      <c r="D1398" s="36" t="n"/>
      <c r="E1398" s="37">
        <f>IF(C1398="","",IFERROR(INDEX(Budget!$B$6:$B$45,MATCH(C1398,Budget!$A$6:$A$45,0)),"Unknown"))</f>
        <v/>
      </c>
      <c r="F1398" s="37">
        <f>IF(A1398="","",MONTH(A1398))</f>
        <v/>
      </c>
      <c r="G1398" s="37">
        <f>IF(A1398="","",YEAR(A1398))</f>
        <v/>
      </c>
    </row>
    <row r="1399">
      <c r="A1399" s="34" t="n"/>
      <c r="B1399" s="35" t="n"/>
      <c r="C1399" s="35" t="n"/>
      <c r="D1399" s="36" t="n"/>
      <c r="E1399" s="37">
        <f>IF(C1399="","",IFERROR(INDEX(Budget!$B$6:$B$45,MATCH(C1399,Budget!$A$6:$A$45,0)),"Unknown"))</f>
        <v/>
      </c>
      <c r="F1399" s="37">
        <f>IF(A1399="","",MONTH(A1399))</f>
        <v/>
      </c>
      <c r="G1399" s="37">
        <f>IF(A1399="","",YEAR(A1399))</f>
        <v/>
      </c>
    </row>
    <row r="1400">
      <c r="A1400" s="34" t="n"/>
      <c r="B1400" s="35" t="n"/>
      <c r="C1400" s="35" t="n"/>
      <c r="D1400" s="36" t="n"/>
      <c r="E1400" s="37">
        <f>IF(C1400="","",IFERROR(INDEX(Budget!$B$6:$B$45,MATCH(C1400,Budget!$A$6:$A$45,0)),"Unknown"))</f>
        <v/>
      </c>
      <c r="F1400" s="37">
        <f>IF(A1400="","",MONTH(A1400))</f>
        <v/>
      </c>
      <c r="G1400" s="37">
        <f>IF(A1400="","",YEAR(A1400))</f>
        <v/>
      </c>
    </row>
    <row r="1401">
      <c r="A1401" s="34" t="n"/>
      <c r="B1401" s="35" t="n"/>
      <c r="C1401" s="35" t="n"/>
      <c r="D1401" s="36" t="n"/>
      <c r="E1401" s="37">
        <f>IF(C1401="","",IFERROR(INDEX(Budget!$B$6:$B$45,MATCH(C1401,Budget!$A$6:$A$45,0)),"Unknown"))</f>
        <v/>
      </c>
      <c r="F1401" s="37">
        <f>IF(A1401="","",MONTH(A1401))</f>
        <v/>
      </c>
      <c r="G1401" s="37">
        <f>IF(A1401="","",YEAR(A1401))</f>
        <v/>
      </c>
    </row>
    <row r="1402">
      <c r="A1402" s="34" t="n"/>
      <c r="B1402" s="35" t="n"/>
      <c r="C1402" s="35" t="n"/>
      <c r="D1402" s="36" t="n"/>
      <c r="E1402" s="37">
        <f>IF(C1402="","",IFERROR(INDEX(Budget!$B$6:$B$45,MATCH(C1402,Budget!$A$6:$A$45,0)),"Unknown"))</f>
        <v/>
      </c>
      <c r="F1402" s="37">
        <f>IF(A1402="","",MONTH(A1402))</f>
        <v/>
      </c>
      <c r="G1402" s="37">
        <f>IF(A1402="","",YEAR(A1402))</f>
        <v/>
      </c>
    </row>
    <row r="1403">
      <c r="A1403" s="34" t="n"/>
      <c r="B1403" s="35" t="n"/>
      <c r="C1403" s="35" t="n"/>
      <c r="D1403" s="36" t="n"/>
      <c r="E1403" s="37">
        <f>IF(C1403="","",IFERROR(INDEX(Budget!$B$6:$B$45,MATCH(C1403,Budget!$A$6:$A$45,0)),"Unknown"))</f>
        <v/>
      </c>
      <c r="F1403" s="37">
        <f>IF(A1403="","",MONTH(A1403))</f>
        <v/>
      </c>
      <c r="G1403" s="37">
        <f>IF(A1403="","",YEAR(A1403))</f>
        <v/>
      </c>
    </row>
    <row r="1404">
      <c r="A1404" s="34" t="n"/>
      <c r="B1404" s="35" t="n"/>
      <c r="C1404" s="35" t="n"/>
      <c r="D1404" s="36" t="n"/>
      <c r="E1404" s="37">
        <f>IF(C1404="","",IFERROR(INDEX(Budget!$B$6:$B$45,MATCH(C1404,Budget!$A$6:$A$45,0)),"Unknown"))</f>
        <v/>
      </c>
      <c r="F1404" s="37">
        <f>IF(A1404="","",MONTH(A1404))</f>
        <v/>
      </c>
      <c r="G1404" s="37">
        <f>IF(A1404="","",YEAR(A1404))</f>
        <v/>
      </c>
    </row>
    <row r="1405">
      <c r="A1405" s="34" t="n"/>
      <c r="B1405" s="35" t="n"/>
      <c r="C1405" s="35" t="n"/>
      <c r="D1405" s="36" t="n"/>
      <c r="E1405" s="37">
        <f>IF(C1405="","",IFERROR(INDEX(Budget!$B$6:$B$45,MATCH(C1405,Budget!$A$6:$A$45,0)),"Unknown"))</f>
        <v/>
      </c>
      <c r="F1405" s="37">
        <f>IF(A1405="","",MONTH(A1405))</f>
        <v/>
      </c>
      <c r="G1405" s="37">
        <f>IF(A1405="","",YEAR(A1405))</f>
        <v/>
      </c>
    </row>
    <row r="1406">
      <c r="A1406" s="34" t="n"/>
      <c r="B1406" s="35" t="n"/>
      <c r="C1406" s="35" t="n"/>
      <c r="D1406" s="36" t="n"/>
      <c r="E1406" s="37">
        <f>IF(C1406="","",IFERROR(INDEX(Budget!$B$6:$B$45,MATCH(C1406,Budget!$A$6:$A$45,0)),"Unknown"))</f>
        <v/>
      </c>
      <c r="F1406" s="37">
        <f>IF(A1406="","",MONTH(A1406))</f>
        <v/>
      </c>
      <c r="G1406" s="37">
        <f>IF(A1406="","",YEAR(A1406))</f>
        <v/>
      </c>
    </row>
    <row r="1407">
      <c r="A1407" s="34" t="n"/>
      <c r="B1407" s="35" t="n"/>
      <c r="C1407" s="35" t="n"/>
      <c r="D1407" s="36" t="n"/>
      <c r="E1407" s="37">
        <f>IF(C1407="","",IFERROR(INDEX(Budget!$B$6:$B$45,MATCH(C1407,Budget!$A$6:$A$45,0)),"Unknown"))</f>
        <v/>
      </c>
      <c r="F1407" s="37">
        <f>IF(A1407="","",MONTH(A1407))</f>
        <v/>
      </c>
      <c r="G1407" s="37">
        <f>IF(A1407="","",YEAR(A1407))</f>
        <v/>
      </c>
    </row>
    <row r="1408">
      <c r="A1408" s="34" t="n"/>
      <c r="B1408" s="35" t="n"/>
      <c r="C1408" s="35" t="n"/>
      <c r="D1408" s="36" t="n"/>
      <c r="E1408" s="37">
        <f>IF(C1408="","",IFERROR(INDEX(Budget!$B$6:$B$45,MATCH(C1408,Budget!$A$6:$A$45,0)),"Unknown"))</f>
        <v/>
      </c>
      <c r="F1408" s="37">
        <f>IF(A1408="","",MONTH(A1408))</f>
        <v/>
      </c>
      <c r="G1408" s="37">
        <f>IF(A1408="","",YEAR(A1408))</f>
        <v/>
      </c>
    </row>
    <row r="1409">
      <c r="A1409" s="34" t="n"/>
      <c r="B1409" s="35" t="n"/>
      <c r="C1409" s="35" t="n"/>
      <c r="D1409" s="36" t="n"/>
      <c r="E1409" s="37">
        <f>IF(C1409="","",IFERROR(INDEX(Budget!$B$6:$B$45,MATCH(C1409,Budget!$A$6:$A$45,0)),"Unknown"))</f>
        <v/>
      </c>
      <c r="F1409" s="37">
        <f>IF(A1409="","",MONTH(A1409))</f>
        <v/>
      </c>
      <c r="G1409" s="37">
        <f>IF(A1409="","",YEAR(A1409))</f>
        <v/>
      </c>
    </row>
    <row r="1410">
      <c r="A1410" s="34" t="n"/>
      <c r="B1410" s="35" t="n"/>
      <c r="C1410" s="35" t="n"/>
      <c r="D1410" s="36" t="n"/>
      <c r="E1410" s="37">
        <f>IF(C1410="","",IFERROR(INDEX(Budget!$B$6:$B$45,MATCH(C1410,Budget!$A$6:$A$45,0)),"Unknown"))</f>
        <v/>
      </c>
      <c r="F1410" s="37">
        <f>IF(A1410="","",MONTH(A1410))</f>
        <v/>
      </c>
      <c r="G1410" s="37">
        <f>IF(A1410="","",YEAR(A1410))</f>
        <v/>
      </c>
    </row>
    <row r="1411">
      <c r="A1411" s="34" t="n"/>
      <c r="B1411" s="35" t="n"/>
      <c r="C1411" s="35" t="n"/>
      <c r="D1411" s="36" t="n"/>
      <c r="E1411" s="37">
        <f>IF(C1411="","",IFERROR(INDEX(Budget!$B$6:$B$45,MATCH(C1411,Budget!$A$6:$A$45,0)),"Unknown"))</f>
        <v/>
      </c>
      <c r="F1411" s="37">
        <f>IF(A1411="","",MONTH(A1411))</f>
        <v/>
      </c>
      <c r="G1411" s="37">
        <f>IF(A1411="","",YEAR(A1411))</f>
        <v/>
      </c>
    </row>
    <row r="1412">
      <c r="A1412" s="34" t="n"/>
      <c r="B1412" s="35" t="n"/>
      <c r="C1412" s="35" t="n"/>
      <c r="D1412" s="36" t="n"/>
      <c r="E1412" s="37">
        <f>IF(C1412="","",IFERROR(INDEX(Budget!$B$6:$B$45,MATCH(C1412,Budget!$A$6:$A$45,0)),"Unknown"))</f>
        <v/>
      </c>
      <c r="F1412" s="37">
        <f>IF(A1412="","",MONTH(A1412))</f>
        <v/>
      </c>
      <c r="G1412" s="37">
        <f>IF(A1412="","",YEAR(A1412))</f>
        <v/>
      </c>
    </row>
    <row r="1413">
      <c r="A1413" s="34" t="n"/>
      <c r="B1413" s="35" t="n"/>
      <c r="C1413" s="35" t="n"/>
      <c r="D1413" s="36" t="n"/>
      <c r="E1413" s="37">
        <f>IF(C1413="","",IFERROR(INDEX(Budget!$B$6:$B$45,MATCH(C1413,Budget!$A$6:$A$45,0)),"Unknown"))</f>
        <v/>
      </c>
      <c r="F1413" s="37">
        <f>IF(A1413="","",MONTH(A1413))</f>
        <v/>
      </c>
      <c r="G1413" s="37">
        <f>IF(A1413="","",YEAR(A1413))</f>
        <v/>
      </c>
    </row>
    <row r="1414">
      <c r="A1414" s="34" t="n"/>
      <c r="B1414" s="35" t="n"/>
      <c r="C1414" s="35" t="n"/>
      <c r="D1414" s="36" t="n"/>
      <c r="E1414" s="37">
        <f>IF(C1414="","",IFERROR(INDEX(Budget!$B$6:$B$45,MATCH(C1414,Budget!$A$6:$A$45,0)),"Unknown"))</f>
        <v/>
      </c>
      <c r="F1414" s="37">
        <f>IF(A1414="","",MONTH(A1414))</f>
        <v/>
      </c>
      <c r="G1414" s="37">
        <f>IF(A1414="","",YEAR(A1414))</f>
        <v/>
      </c>
    </row>
    <row r="1415">
      <c r="A1415" s="34" t="n"/>
      <c r="B1415" s="35" t="n"/>
      <c r="C1415" s="35" t="n"/>
      <c r="D1415" s="36" t="n"/>
      <c r="E1415" s="37">
        <f>IF(C1415="","",IFERROR(INDEX(Budget!$B$6:$B$45,MATCH(C1415,Budget!$A$6:$A$45,0)),"Unknown"))</f>
        <v/>
      </c>
      <c r="F1415" s="37">
        <f>IF(A1415="","",MONTH(A1415))</f>
        <v/>
      </c>
      <c r="G1415" s="37">
        <f>IF(A1415="","",YEAR(A1415))</f>
        <v/>
      </c>
    </row>
    <row r="1416">
      <c r="A1416" s="34" t="n"/>
      <c r="B1416" s="35" t="n"/>
      <c r="C1416" s="35" t="n"/>
      <c r="D1416" s="36" t="n"/>
      <c r="E1416" s="37">
        <f>IF(C1416="","",IFERROR(INDEX(Budget!$B$6:$B$45,MATCH(C1416,Budget!$A$6:$A$45,0)),"Unknown"))</f>
        <v/>
      </c>
      <c r="F1416" s="37">
        <f>IF(A1416="","",MONTH(A1416))</f>
        <v/>
      </c>
      <c r="G1416" s="37">
        <f>IF(A1416="","",YEAR(A1416))</f>
        <v/>
      </c>
    </row>
    <row r="1417">
      <c r="A1417" s="34" t="n"/>
      <c r="B1417" s="35" t="n"/>
      <c r="C1417" s="35" t="n"/>
      <c r="D1417" s="36" t="n"/>
      <c r="E1417" s="37">
        <f>IF(C1417="","",IFERROR(INDEX(Budget!$B$6:$B$45,MATCH(C1417,Budget!$A$6:$A$45,0)),"Unknown"))</f>
        <v/>
      </c>
      <c r="F1417" s="37">
        <f>IF(A1417="","",MONTH(A1417))</f>
        <v/>
      </c>
      <c r="G1417" s="37">
        <f>IF(A1417="","",YEAR(A1417))</f>
        <v/>
      </c>
    </row>
    <row r="1418">
      <c r="A1418" s="34" t="n"/>
      <c r="B1418" s="35" t="n"/>
      <c r="C1418" s="35" t="n"/>
      <c r="D1418" s="36" t="n"/>
      <c r="E1418" s="37">
        <f>IF(C1418="","",IFERROR(INDEX(Budget!$B$6:$B$45,MATCH(C1418,Budget!$A$6:$A$45,0)),"Unknown"))</f>
        <v/>
      </c>
      <c r="F1418" s="37">
        <f>IF(A1418="","",MONTH(A1418))</f>
        <v/>
      </c>
      <c r="G1418" s="37">
        <f>IF(A1418="","",YEAR(A1418))</f>
        <v/>
      </c>
    </row>
    <row r="1419">
      <c r="A1419" s="34" t="n"/>
      <c r="B1419" s="35" t="n"/>
      <c r="C1419" s="35" t="n"/>
      <c r="D1419" s="36" t="n"/>
      <c r="E1419" s="37">
        <f>IF(C1419="","",IFERROR(INDEX(Budget!$B$6:$B$45,MATCH(C1419,Budget!$A$6:$A$45,0)),"Unknown"))</f>
        <v/>
      </c>
      <c r="F1419" s="37">
        <f>IF(A1419="","",MONTH(A1419))</f>
        <v/>
      </c>
      <c r="G1419" s="37">
        <f>IF(A1419="","",YEAR(A1419))</f>
        <v/>
      </c>
    </row>
    <row r="1420">
      <c r="A1420" s="34" t="n"/>
      <c r="B1420" s="35" t="n"/>
      <c r="C1420" s="35" t="n"/>
      <c r="D1420" s="36" t="n"/>
      <c r="E1420" s="37">
        <f>IF(C1420="","",IFERROR(INDEX(Budget!$B$6:$B$45,MATCH(C1420,Budget!$A$6:$A$45,0)),"Unknown"))</f>
        <v/>
      </c>
      <c r="F1420" s="37">
        <f>IF(A1420="","",MONTH(A1420))</f>
        <v/>
      </c>
      <c r="G1420" s="37">
        <f>IF(A1420="","",YEAR(A1420))</f>
        <v/>
      </c>
    </row>
    <row r="1421">
      <c r="A1421" s="34" t="n"/>
      <c r="B1421" s="35" t="n"/>
      <c r="C1421" s="35" t="n"/>
      <c r="D1421" s="36" t="n"/>
      <c r="E1421" s="37">
        <f>IF(C1421="","",IFERROR(INDEX(Budget!$B$6:$B$45,MATCH(C1421,Budget!$A$6:$A$45,0)),"Unknown"))</f>
        <v/>
      </c>
      <c r="F1421" s="37">
        <f>IF(A1421="","",MONTH(A1421))</f>
        <v/>
      </c>
      <c r="G1421" s="37">
        <f>IF(A1421="","",YEAR(A1421))</f>
        <v/>
      </c>
    </row>
    <row r="1422">
      <c r="A1422" s="34" t="n"/>
      <c r="B1422" s="35" t="n"/>
      <c r="C1422" s="35" t="n"/>
      <c r="D1422" s="36" t="n"/>
      <c r="E1422" s="37">
        <f>IF(C1422="","",IFERROR(INDEX(Budget!$B$6:$B$45,MATCH(C1422,Budget!$A$6:$A$45,0)),"Unknown"))</f>
        <v/>
      </c>
      <c r="F1422" s="37">
        <f>IF(A1422="","",MONTH(A1422))</f>
        <v/>
      </c>
      <c r="G1422" s="37">
        <f>IF(A1422="","",YEAR(A1422))</f>
        <v/>
      </c>
    </row>
    <row r="1423">
      <c r="A1423" s="34" t="n"/>
      <c r="B1423" s="35" t="n"/>
      <c r="C1423" s="35" t="n"/>
      <c r="D1423" s="36" t="n"/>
      <c r="E1423" s="37">
        <f>IF(C1423="","",IFERROR(INDEX(Budget!$B$6:$B$45,MATCH(C1423,Budget!$A$6:$A$45,0)),"Unknown"))</f>
        <v/>
      </c>
      <c r="F1423" s="37">
        <f>IF(A1423="","",MONTH(A1423))</f>
        <v/>
      </c>
      <c r="G1423" s="37">
        <f>IF(A1423="","",YEAR(A1423))</f>
        <v/>
      </c>
    </row>
    <row r="1424">
      <c r="A1424" s="34" t="n"/>
      <c r="B1424" s="35" t="n"/>
      <c r="C1424" s="35" t="n"/>
      <c r="D1424" s="36" t="n"/>
      <c r="E1424" s="37">
        <f>IF(C1424="","",IFERROR(INDEX(Budget!$B$6:$B$45,MATCH(C1424,Budget!$A$6:$A$45,0)),"Unknown"))</f>
        <v/>
      </c>
      <c r="F1424" s="37">
        <f>IF(A1424="","",MONTH(A1424))</f>
        <v/>
      </c>
      <c r="G1424" s="37">
        <f>IF(A1424="","",YEAR(A1424))</f>
        <v/>
      </c>
    </row>
    <row r="1425">
      <c r="A1425" s="34" t="n"/>
      <c r="B1425" s="35" t="n"/>
      <c r="C1425" s="35" t="n"/>
      <c r="D1425" s="36" t="n"/>
      <c r="E1425" s="37">
        <f>IF(C1425="","",IFERROR(INDEX(Budget!$B$6:$B$45,MATCH(C1425,Budget!$A$6:$A$45,0)),"Unknown"))</f>
        <v/>
      </c>
      <c r="F1425" s="37">
        <f>IF(A1425="","",MONTH(A1425))</f>
        <v/>
      </c>
      <c r="G1425" s="37">
        <f>IF(A1425="","",YEAR(A1425))</f>
        <v/>
      </c>
    </row>
    <row r="1426">
      <c r="A1426" s="34" t="n"/>
      <c r="B1426" s="35" t="n"/>
      <c r="C1426" s="35" t="n"/>
      <c r="D1426" s="36" t="n"/>
      <c r="E1426" s="37">
        <f>IF(C1426="","",IFERROR(INDEX(Budget!$B$6:$B$45,MATCH(C1426,Budget!$A$6:$A$45,0)),"Unknown"))</f>
        <v/>
      </c>
      <c r="F1426" s="37">
        <f>IF(A1426="","",MONTH(A1426))</f>
        <v/>
      </c>
      <c r="G1426" s="37">
        <f>IF(A1426="","",YEAR(A1426))</f>
        <v/>
      </c>
    </row>
    <row r="1427">
      <c r="A1427" s="34" t="n"/>
      <c r="B1427" s="35" t="n"/>
      <c r="C1427" s="35" t="n"/>
      <c r="D1427" s="36" t="n"/>
      <c r="E1427" s="37">
        <f>IF(C1427="","",IFERROR(INDEX(Budget!$B$6:$B$45,MATCH(C1427,Budget!$A$6:$A$45,0)),"Unknown"))</f>
        <v/>
      </c>
      <c r="F1427" s="37">
        <f>IF(A1427="","",MONTH(A1427))</f>
        <v/>
      </c>
      <c r="G1427" s="37">
        <f>IF(A1427="","",YEAR(A1427))</f>
        <v/>
      </c>
    </row>
    <row r="1428">
      <c r="A1428" s="34" t="n"/>
      <c r="B1428" s="35" t="n"/>
      <c r="C1428" s="35" t="n"/>
      <c r="D1428" s="36" t="n"/>
      <c r="E1428" s="37">
        <f>IF(C1428="","",IFERROR(INDEX(Budget!$B$6:$B$45,MATCH(C1428,Budget!$A$6:$A$45,0)),"Unknown"))</f>
        <v/>
      </c>
      <c r="F1428" s="37">
        <f>IF(A1428="","",MONTH(A1428))</f>
        <v/>
      </c>
      <c r="G1428" s="37">
        <f>IF(A1428="","",YEAR(A1428))</f>
        <v/>
      </c>
    </row>
    <row r="1429">
      <c r="A1429" s="34" t="n"/>
      <c r="B1429" s="35" t="n"/>
      <c r="C1429" s="35" t="n"/>
      <c r="D1429" s="36" t="n"/>
      <c r="E1429" s="37">
        <f>IF(C1429="","",IFERROR(INDEX(Budget!$B$6:$B$45,MATCH(C1429,Budget!$A$6:$A$45,0)),"Unknown"))</f>
        <v/>
      </c>
      <c r="F1429" s="37">
        <f>IF(A1429="","",MONTH(A1429))</f>
        <v/>
      </c>
      <c r="G1429" s="37">
        <f>IF(A1429="","",YEAR(A1429))</f>
        <v/>
      </c>
    </row>
    <row r="1430">
      <c r="A1430" s="34" t="n"/>
      <c r="B1430" s="35" t="n"/>
      <c r="C1430" s="35" t="n"/>
      <c r="D1430" s="36" t="n"/>
      <c r="E1430" s="37">
        <f>IF(C1430="","",IFERROR(INDEX(Budget!$B$6:$B$45,MATCH(C1430,Budget!$A$6:$A$45,0)),"Unknown"))</f>
        <v/>
      </c>
      <c r="F1430" s="37">
        <f>IF(A1430="","",MONTH(A1430))</f>
        <v/>
      </c>
      <c r="G1430" s="37">
        <f>IF(A1430="","",YEAR(A1430))</f>
        <v/>
      </c>
    </row>
    <row r="1431">
      <c r="A1431" s="34" t="n"/>
      <c r="B1431" s="35" t="n"/>
      <c r="C1431" s="35" t="n"/>
      <c r="D1431" s="36" t="n"/>
      <c r="E1431" s="37">
        <f>IF(C1431="","",IFERROR(INDEX(Budget!$B$6:$B$45,MATCH(C1431,Budget!$A$6:$A$45,0)),"Unknown"))</f>
        <v/>
      </c>
      <c r="F1431" s="37">
        <f>IF(A1431="","",MONTH(A1431))</f>
        <v/>
      </c>
      <c r="G1431" s="37">
        <f>IF(A1431="","",YEAR(A1431))</f>
        <v/>
      </c>
    </row>
    <row r="1432">
      <c r="A1432" s="34" t="n"/>
      <c r="B1432" s="35" t="n"/>
      <c r="C1432" s="35" t="n"/>
      <c r="D1432" s="36" t="n"/>
      <c r="E1432" s="37">
        <f>IF(C1432="","",IFERROR(INDEX(Budget!$B$6:$B$45,MATCH(C1432,Budget!$A$6:$A$45,0)),"Unknown"))</f>
        <v/>
      </c>
      <c r="F1432" s="37">
        <f>IF(A1432="","",MONTH(A1432))</f>
        <v/>
      </c>
      <c r="G1432" s="37">
        <f>IF(A1432="","",YEAR(A1432))</f>
        <v/>
      </c>
    </row>
    <row r="1433">
      <c r="A1433" s="34" t="n"/>
      <c r="B1433" s="35" t="n"/>
      <c r="C1433" s="35" t="n"/>
      <c r="D1433" s="36" t="n"/>
      <c r="E1433" s="37">
        <f>IF(C1433="","",IFERROR(INDEX(Budget!$B$6:$B$45,MATCH(C1433,Budget!$A$6:$A$45,0)),"Unknown"))</f>
        <v/>
      </c>
      <c r="F1433" s="37">
        <f>IF(A1433="","",MONTH(A1433))</f>
        <v/>
      </c>
      <c r="G1433" s="37">
        <f>IF(A1433="","",YEAR(A1433))</f>
        <v/>
      </c>
    </row>
    <row r="1434">
      <c r="A1434" s="34" t="n"/>
      <c r="B1434" s="35" t="n"/>
      <c r="C1434" s="35" t="n"/>
      <c r="D1434" s="36" t="n"/>
      <c r="E1434" s="37">
        <f>IF(C1434="","",IFERROR(INDEX(Budget!$B$6:$B$45,MATCH(C1434,Budget!$A$6:$A$45,0)),"Unknown"))</f>
        <v/>
      </c>
      <c r="F1434" s="37">
        <f>IF(A1434="","",MONTH(A1434))</f>
        <v/>
      </c>
      <c r="G1434" s="37">
        <f>IF(A1434="","",YEAR(A1434))</f>
        <v/>
      </c>
    </row>
    <row r="1435">
      <c r="A1435" s="34" t="n"/>
      <c r="B1435" s="35" t="n"/>
      <c r="C1435" s="35" t="n"/>
      <c r="D1435" s="36" t="n"/>
      <c r="E1435" s="37">
        <f>IF(C1435="","",IFERROR(INDEX(Budget!$B$6:$B$45,MATCH(C1435,Budget!$A$6:$A$45,0)),"Unknown"))</f>
        <v/>
      </c>
      <c r="F1435" s="37">
        <f>IF(A1435="","",MONTH(A1435))</f>
        <v/>
      </c>
      <c r="G1435" s="37">
        <f>IF(A1435="","",YEAR(A1435))</f>
        <v/>
      </c>
    </row>
    <row r="1436">
      <c r="A1436" s="34" t="n"/>
      <c r="B1436" s="35" t="n"/>
      <c r="C1436" s="35" t="n"/>
      <c r="D1436" s="36" t="n"/>
      <c r="E1436" s="37">
        <f>IF(C1436="","",IFERROR(INDEX(Budget!$B$6:$B$45,MATCH(C1436,Budget!$A$6:$A$45,0)),"Unknown"))</f>
        <v/>
      </c>
      <c r="F1436" s="37">
        <f>IF(A1436="","",MONTH(A1436))</f>
        <v/>
      </c>
      <c r="G1436" s="37">
        <f>IF(A1436="","",YEAR(A1436))</f>
        <v/>
      </c>
    </row>
    <row r="1437">
      <c r="A1437" s="34" t="n"/>
      <c r="B1437" s="35" t="n"/>
      <c r="C1437" s="35" t="n"/>
      <c r="D1437" s="36" t="n"/>
      <c r="E1437" s="37">
        <f>IF(C1437="","",IFERROR(INDEX(Budget!$B$6:$B$45,MATCH(C1437,Budget!$A$6:$A$45,0)),"Unknown"))</f>
        <v/>
      </c>
      <c r="F1437" s="37">
        <f>IF(A1437="","",MONTH(A1437))</f>
        <v/>
      </c>
      <c r="G1437" s="37">
        <f>IF(A1437="","",YEAR(A1437))</f>
        <v/>
      </c>
    </row>
    <row r="1438">
      <c r="A1438" s="34" t="n"/>
      <c r="B1438" s="35" t="n"/>
      <c r="C1438" s="35" t="n"/>
      <c r="D1438" s="36" t="n"/>
      <c r="E1438" s="37">
        <f>IF(C1438="","",IFERROR(INDEX(Budget!$B$6:$B$45,MATCH(C1438,Budget!$A$6:$A$45,0)),"Unknown"))</f>
        <v/>
      </c>
      <c r="F1438" s="37">
        <f>IF(A1438="","",MONTH(A1438))</f>
        <v/>
      </c>
      <c r="G1438" s="37">
        <f>IF(A1438="","",YEAR(A1438))</f>
        <v/>
      </c>
    </row>
    <row r="1439">
      <c r="A1439" s="34" t="n"/>
      <c r="B1439" s="35" t="n"/>
      <c r="C1439" s="35" t="n"/>
      <c r="D1439" s="36" t="n"/>
      <c r="E1439" s="37">
        <f>IF(C1439="","",IFERROR(INDEX(Budget!$B$6:$B$45,MATCH(C1439,Budget!$A$6:$A$45,0)),"Unknown"))</f>
        <v/>
      </c>
      <c r="F1439" s="37">
        <f>IF(A1439="","",MONTH(A1439))</f>
        <v/>
      </c>
      <c r="G1439" s="37">
        <f>IF(A1439="","",YEAR(A1439))</f>
        <v/>
      </c>
    </row>
    <row r="1440">
      <c r="A1440" s="34" t="n"/>
      <c r="B1440" s="35" t="n"/>
      <c r="C1440" s="35" t="n"/>
      <c r="D1440" s="36" t="n"/>
      <c r="E1440" s="37">
        <f>IF(C1440="","",IFERROR(INDEX(Budget!$B$6:$B$45,MATCH(C1440,Budget!$A$6:$A$45,0)),"Unknown"))</f>
        <v/>
      </c>
      <c r="F1440" s="37">
        <f>IF(A1440="","",MONTH(A1440))</f>
        <v/>
      </c>
      <c r="G1440" s="37">
        <f>IF(A1440="","",YEAR(A1440))</f>
        <v/>
      </c>
    </row>
    <row r="1441">
      <c r="A1441" s="34" t="n"/>
      <c r="B1441" s="35" t="n"/>
      <c r="C1441" s="35" t="n"/>
      <c r="D1441" s="36" t="n"/>
      <c r="E1441" s="37">
        <f>IF(C1441="","",IFERROR(INDEX(Budget!$B$6:$B$45,MATCH(C1441,Budget!$A$6:$A$45,0)),"Unknown"))</f>
        <v/>
      </c>
      <c r="F1441" s="37">
        <f>IF(A1441="","",MONTH(A1441))</f>
        <v/>
      </c>
      <c r="G1441" s="37">
        <f>IF(A1441="","",YEAR(A1441))</f>
        <v/>
      </c>
    </row>
    <row r="1442">
      <c r="A1442" s="34" t="n"/>
      <c r="B1442" s="35" t="n"/>
      <c r="C1442" s="35" t="n"/>
      <c r="D1442" s="36" t="n"/>
      <c r="E1442" s="37">
        <f>IF(C1442="","",IFERROR(INDEX(Budget!$B$6:$B$45,MATCH(C1442,Budget!$A$6:$A$45,0)),"Unknown"))</f>
        <v/>
      </c>
      <c r="F1442" s="37">
        <f>IF(A1442="","",MONTH(A1442))</f>
        <v/>
      </c>
      <c r="G1442" s="37">
        <f>IF(A1442="","",YEAR(A1442))</f>
        <v/>
      </c>
    </row>
    <row r="1443">
      <c r="A1443" s="34" t="n"/>
      <c r="B1443" s="35" t="n"/>
      <c r="C1443" s="35" t="n"/>
      <c r="D1443" s="36" t="n"/>
      <c r="E1443" s="37">
        <f>IF(C1443="","",IFERROR(INDEX(Budget!$B$6:$B$45,MATCH(C1443,Budget!$A$6:$A$45,0)),"Unknown"))</f>
        <v/>
      </c>
      <c r="F1443" s="37">
        <f>IF(A1443="","",MONTH(A1443))</f>
        <v/>
      </c>
      <c r="G1443" s="37">
        <f>IF(A1443="","",YEAR(A1443))</f>
        <v/>
      </c>
    </row>
    <row r="1444">
      <c r="A1444" s="34" t="n"/>
      <c r="B1444" s="35" t="n"/>
      <c r="C1444" s="35" t="n"/>
      <c r="D1444" s="36" t="n"/>
      <c r="E1444" s="37">
        <f>IF(C1444="","",IFERROR(INDEX(Budget!$B$6:$B$45,MATCH(C1444,Budget!$A$6:$A$45,0)),"Unknown"))</f>
        <v/>
      </c>
      <c r="F1444" s="37">
        <f>IF(A1444="","",MONTH(A1444))</f>
        <v/>
      </c>
      <c r="G1444" s="37">
        <f>IF(A1444="","",YEAR(A1444))</f>
        <v/>
      </c>
    </row>
    <row r="1445">
      <c r="A1445" s="34" t="n"/>
      <c r="B1445" s="35" t="n"/>
      <c r="C1445" s="35" t="n"/>
      <c r="D1445" s="36" t="n"/>
      <c r="E1445" s="37">
        <f>IF(C1445="","",IFERROR(INDEX(Budget!$B$6:$B$45,MATCH(C1445,Budget!$A$6:$A$45,0)),"Unknown"))</f>
        <v/>
      </c>
      <c r="F1445" s="37">
        <f>IF(A1445="","",MONTH(A1445))</f>
        <v/>
      </c>
      <c r="G1445" s="37">
        <f>IF(A1445="","",YEAR(A1445))</f>
        <v/>
      </c>
    </row>
    <row r="1446">
      <c r="A1446" s="34" t="n"/>
      <c r="B1446" s="35" t="n"/>
      <c r="C1446" s="35" t="n"/>
      <c r="D1446" s="36" t="n"/>
      <c r="E1446" s="37">
        <f>IF(C1446="","",IFERROR(INDEX(Budget!$B$6:$B$45,MATCH(C1446,Budget!$A$6:$A$45,0)),"Unknown"))</f>
        <v/>
      </c>
      <c r="F1446" s="37">
        <f>IF(A1446="","",MONTH(A1446))</f>
        <v/>
      </c>
      <c r="G1446" s="37">
        <f>IF(A1446="","",YEAR(A1446))</f>
        <v/>
      </c>
    </row>
    <row r="1447">
      <c r="A1447" s="34" t="n"/>
      <c r="B1447" s="35" t="n"/>
      <c r="C1447" s="35" t="n"/>
      <c r="D1447" s="36" t="n"/>
      <c r="E1447" s="37">
        <f>IF(C1447="","",IFERROR(INDEX(Budget!$B$6:$B$45,MATCH(C1447,Budget!$A$6:$A$45,0)),"Unknown"))</f>
        <v/>
      </c>
      <c r="F1447" s="37">
        <f>IF(A1447="","",MONTH(A1447))</f>
        <v/>
      </c>
      <c r="G1447" s="37">
        <f>IF(A1447="","",YEAR(A1447))</f>
        <v/>
      </c>
    </row>
    <row r="1448">
      <c r="A1448" s="34" t="n"/>
      <c r="B1448" s="35" t="n"/>
      <c r="C1448" s="35" t="n"/>
      <c r="D1448" s="36" t="n"/>
      <c r="E1448" s="37">
        <f>IF(C1448="","",IFERROR(INDEX(Budget!$B$6:$B$45,MATCH(C1448,Budget!$A$6:$A$45,0)),"Unknown"))</f>
        <v/>
      </c>
      <c r="F1448" s="37">
        <f>IF(A1448="","",MONTH(A1448))</f>
        <v/>
      </c>
      <c r="G1448" s="37">
        <f>IF(A1448="","",YEAR(A1448))</f>
        <v/>
      </c>
    </row>
    <row r="1449">
      <c r="A1449" s="34" t="n"/>
      <c r="B1449" s="35" t="n"/>
      <c r="C1449" s="35" t="n"/>
      <c r="D1449" s="36" t="n"/>
      <c r="E1449" s="37">
        <f>IF(C1449="","",IFERROR(INDEX(Budget!$B$6:$B$45,MATCH(C1449,Budget!$A$6:$A$45,0)),"Unknown"))</f>
        <v/>
      </c>
      <c r="F1449" s="37">
        <f>IF(A1449="","",MONTH(A1449))</f>
        <v/>
      </c>
      <c r="G1449" s="37">
        <f>IF(A1449="","",YEAR(A1449))</f>
        <v/>
      </c>
    </row>
    <row r="1450">
      <c r="A1450" s="34" t="n"/>
      <c r="B1450" s="35" t="n"/>
      <c r="C1450" s="35" t="n"/>
      <c r="D1450" s="36" t="n"/>
      <c r="E1450" s="37">
        <f>IF(C1450="","",IFERROR(INDEX(Budget!$B$6:$B$45,MATCH(C1450,Budget!$A$6:$A$45,0)),"Unknown"))</f>
        <v/>
      </c>
      <c r="F1450" s="37">
        <f>IF(A1450="","",MONTH(A1450))</f>
        <v/>
      </c>
      <c r="G1450" s="37">
        <f>IF(A1450="","",YEAR(A1450))</f>
        <v/>
      </c>
    </row>
    <row r="1451">
      <c r="A1451" s="34" t="n"/>
      <c r="B1451" s="35" t="n"/>
      <c r="C1451" s="35" t="n"/>
      <c r="D1451" s="36" t="n"/>
      <c r="E1451" s="37">
        <f>IF(C1451="","",IFERROR(INDEX(Budget!$B$6:$B$45,MATCH(C1451,Budget!$A$6:$A$45,0)),"Unknown"))</f>
        <v/>
      </c>
      <c r="F1451" s="37">
        <f>IF(A1451="","",MONTH(A1451))</f>
        <v/>
      </c>
      <c r="G1451" s="37">
        <f>IF(A1451="","",YEAR(A1451))</f>
        <v/>
      </c>
    </row>
    <row r="1452">
      <c r="A1452" s="34" t="n"/>
      <c r="B1452" s="35" t="n"/>
      <c r="C1452" s="35" t="n"/>
      <c r="D1452" s="36" t="n"/>
      <c r="E1452" s="37">
        <f>IF(C1452="","",IFERROR(INDEX(Budget!$B$6:$B$45,MATCH(C1452,Budget!$A$6:$A$45,0)),"Unknown"))</f>
        <v/>
      </c>
      <c r="F1452" s="37">
        <f>IF(A1452="","",MONTH(A1452))</f>
        <v/>
      </c>
      <c r="G1452" s="37">
        <f>IF(A1452="","",YEAR(A1452))</f>
        <v/>
      </c>
    </row>
    <row r="1453">
      <c r="A1453" s="34" t="n"/>
      <c r="B1453" s="35" t="n"/>
      <c r="C1453" s="35" t="n"/>
      <c r="D1453" s="36" t="n"/>
      <c r="E1453" s="37">
        <f>IF(C1453="","",IFERROR(INDEX(Budget!$B$6:$B$45,MATCH(C1453,Budget!$A$6:$A$45,0)),"Unknown"))</f>
        <v/>
      </c>
      <c r="F1453" s="37">
        <f>IF(A1453="","",MONTH(A1453))</f>
        <v/>
      </c>
      <c r="G1453" s="37">
        <f>IF(A1453="","",YEAR(A1453))</f>
        <v/>
      </c>
    </row>
    <row r="1454">
      <c r="A1454" s="34" t="n"/>
      <c r="B1454" s="35" t="n"/>
      <c r="C1454" s="35" t="n"/>
      <c r="D1454" s="36" t="n"/>
      <c r="E1454" s="37">
        <f>IF(C1454="","",IFERROR(INDEX(Budget!$B$6:$B$45,MATCH(C1454,Budget!$A$6:$A$45,0)),"Unknown"))</f>
        <v/>
      </c>
      <c r="F1454" s="37">
        <f>IF(A1454="","",MONTH(A1454))</f>
        <v/>
      </c>
      <c r="G1454" s="37">
        <f>IF(A1454="","",YEAR(A1454))</f>
        <v/>
      </c>
    </row>
    <row r="1455">
      <c r="A1455" s="34" t="n"/>
      <c r="B1455" s="35" t="n"/>
      <c r="C1455" s="35" t="n"/>
      <c r="D1455" s="36" t="n"/>
      <c r="E1455" s="37">
        <f>IF(C1455="","",IFERROR(INDEX(Budget!$B$6:$B$45,MATCH(C1455,Budget!$A$6:$A$45,0)),"Unknown"))</f>
        <v/>
      </c>
      <c r="F1455" s="37">
        <f>IF(A1455="","",MONTH(A1455))</f>
        <v/>
      </c>
      <c r="G1455" s="37">
        <f>IF(A1455="","",YEAR(A1455))</f>
        <v/>
      </c>
    </row>
    <row r="1456">
      <c r="A1456" s="34" t="n"/>
      <c r="B1456" s="35" t="n"/>
      <c r="C1456" s="35" t="n"/>
      <c r="D1456" s="36" t="n"/>
      <c r="E1456" s="37">
        <f>IF(C1456="","",IFERROR(INDEX(Budget!$B$6:$B$45,MATCH(C1456,Budget!$A$6:$A$45,0)),"Unknown"))</f>
        <v/>
      </c>
      <c r="F1456" s="37">
        <f>IF(A1456="","",MONTH(A1456))</f>
        <v/>
      </c>
      <c r="G1456" s="37">
        <f>IF(A1456="","",YEAR(A1456))</f>
        <v/>
      </c>
    </row>
    <row r="1457">
      <c r="A1457" s="34" t="n"/>
      <c r="B1457" s="35" t="n"/>
      <c r="C1457" s="35" t="n"/>
      <c r="D1457" s="36" t="n"/>
      <c r="E1457" s="37">
        <f>IF(C1457="","",IFERROR(INDEX(Budget!$B$6:$B$45,MATCH(C1457,Budget!$A$6:$A$45,0)),"Unknown"))</f>
        <v/>
      </c>
      <c r="F1457" s="37">
        <f>IF(A1457="","",MONTH(A1457))</f>
        <v/>
      </c>
      <c r="G1457" s="37">
        <f>IF(A1457="","",YEAR(A1457))</f>
        <v/>
      </c>
    </row>
    <row r="1458">
      <c r="A1458" s="34" t="n"/>
      <c r="B1458" s="35" t="n"/>
      <c r="C1458" s="35" t="n"/>
      <c r="D1458" s="36" t="n"/>
      <c r="E1458" s="37">
        <f>IF(C1458="","",IFERROR(INDEX(Budget!$B$6:$B$45,MATCH(C1458,Budget!$A$6:$A$45,0)),"Unknown"))</f>
        <v/>
      </c>
      <c r="F1458" s="37">
        <f>IF(A1458="","",MONTH(A1458))</f>
        <v/>
      </c>
      <c r="G1458" s="37">
        <f>IF(A1458="","",YEAR(A1458))</f>
        <v/>
      </c>
    </row>
    <row r="1459">
      <c r="A1459" s="34" t="n"/>
      <c r="B1459" s="35" t="n"/>
      <c r="C1459" s="35" t="n"/>
      <c r="D1459" s="36" t="n"/>
      <c r="E1459" s="37">
        <f>IF(C1459="","",IFERROR(INDEX(Budget!$B$6:$B$45,MATCH(C1459,Budget!$A$6:$A$45,0)),"Unknown"))</f>
        <v/>
      </c>
      <c r="F1459" s="37">
        <f>IF(A1459="","",MONTH(A1459))</f>
        <v/>
      </c>
      <c r="G1459" s="37">
        <f>IF(A1459="","",YEAR(A1459))</f>
        <v/>
      </c>
    </row>
    <row r="1460">
      <c r="A1460" s="34" t="n"/>
      <c r="B1460" s="35" t="n"/>
      <c r="C1460" s="35" t="n"/>
      <c r="D1460" s="36" t="n"/>
      <c r="E1460" s="37">
        <f>IF(C1460="","",IFERROR(INDEX(Budget!$B$6:$B$45,MATCH(C1460,Budget!$A$6:$A$45,0)),"Unknown"))</f>
        <v/>
      </c>
      <c r="F1460" s="37">
        <f>IF(A1460="","",MONTH(A1460))</f>
        <v/>
      </c>
      <c r="G1460" s="37">
        <f>IF(A1460="","",YEAR(A1460))</f>
        <v/>
      </c>
    </row>
    <row r="1461">
      <c r="A1461" s="34" t="n"/>
      <c r="B1461" s="35" t="n"/>
      <c r="C1461" s="35" t="n"/>
      <c r="D1461" s="36" t="n"/>
      <c r="E1461" s="37">
        <f>IF(C1461="","",IFERROR(INDEX(Budget!$B$6:$B$45,MATCH(C1461,Budget!$A$6:$A$45,0)),"Unknown"))</f>
        <v/>
      </c>
      <c r="F1461" s="37">
        <f>IF(A1461="","",MONTH(A1461))</f>
        <v/>
      </c>
      <c r="G1461" s="37">
        <f>IF(A1461="","",YEAR(A1461))</f>
        <v/>
      </c>
    </row>
    <row r="1462">
      <c r="A1462" s="34" t="n"/>
      <c r="B1462" s="35" t="n"/>
      <c r="C1462" s="35" t="n"/>
      <c r="D1462" s="36" t="n"/>
      <c r="E1462" s="37">
        <f>IF(C1462="","",IFERROR(INDEX(Budget!$B$6:$B$45,MATCH(C1462,Budget!$A$6:$A$45,0)),"Unknown"))</f>
        <v/>
      </c>
      <c r="F1462" s="37">
        <f>IF(A1462="","",MONTH(A1462))</f>
        <v/>
      </c>
      <c r="G1462" s="37">
        <f>IF(A1462="","",YEAR(A1462))</f>
        <v/>
      </c>
    </row>
    <row r="1463">
      <c r="A1463" s="34" t="n"/>
      <c r="B1463" s="35" t="n"/>
      <c r="C1463" s="35" t="n"/>
      <c r="D1463" s="36" t="n"/>
      <c r="E1463" s="37">
        <f>IF(C1463="","",IFERROR(INDEX(Budget!$B$6:$B$45,MATCH(C1463,Budget!$A$6:$A$45,0)),"Unknown"))</f>
        <v/>
      </c>
      <c r="F1463" s="37">
        <f>IF(A1463="","",MONTH(A1463))</f>
        <v/>
      </c>
      <c r="G1463" s="37">
        <f>IF(A1463="","",YEAR(A1463))</f>
        <v/>
      </c>
    </row>
    <row r="1464">
      <c r="A1464" s="34" t="n"/>
      <c r="B1464" s="35" t="n"/>
      <c r="C1464" s="35" t="n"/>
      <c r="D1464" s="36" t="n"/>
      <c r="E1464" s="37">
        <f>IF(C1464="","",IFERROR(INDEX(Budget!$B$6:$B$45,MATCH(C1464,Budget!$A$6:$A$45,0)),"Unknown"))</f>
        <v/>
      </c>
      <c r="F1464" s="37">
        <f>IF(A1464="","",MONTH(A1464))</f>
        <v/>
      </c>
      <c r="G1464" s="37">
        <f>IF(A1464="","",YEAR(A1464))</f>
        <v/>
      </c>
    </row>
    <row r="1465">
      <c r="A1465" s="34" t="n"/>
      <c r="B1465" s="35" t="n"/>
      <c r="C1465" s="35" t="n"/>
      <c r="D1465" s="36" t="n"/>
      <c r="E1465" s="37">
        <f>IF(C1465="","",IFERROR(INDEX(Budget!$B$6:$B$45,MATCH(C1465,Budget!$A$6:$A$45,0)),"Unknown"))</f>
        <v/>
      </c>
      <c r="F1465" s="37">
        <f>IF(A1465="","",MONTH(A1465))</f>
        <v/>
      </c>
      <c r="G1465" s="37">
        <f>IF(A1465="","",YEAR(A1465))</f>
        <v/>
      </c>
    </row>
    <row r="1466">
      <c r="A1466" s="34" t="n"/>
      <c r="B1466" s="35" t="n"/>
      <c r="C1466" s="35" t="n"/>
      <c r="D1466" s="36" t="n"/>
      <c r="E1466" s="37">
        <f>IF(C1466="","",IFERROR(INDEX(Budget!$B$6:$B$45,MATCH(C1466,Budget!$A$6:$A$45,0)),"Unknown"))</f>
        <v/>
      </c>
      <c r="F1466" s="37">
        <f>IF(A1466="","",MONTH(A1466))</f>
        <v/>
      </c>
      <c r="G1466" s="37">
        <f>IF(A1466="","",YEAR(A1466))</f>
        <v/>
      </c>
    </row>
    <row r="1467">
      <c r="A1467" s="34" t="n"/>
      <c r="B1467" s="35" t="n"/>
      <c r="C1467" s="35" t="n"/>
      <c r="D1467" s="36" t="n"/>
      <c r="E1467" s="37">
        <f>IF(C1467="","",IFERROR(INDEX(Budget!$B$6:$B$45,MATCH(C1467,Budget!$A$6:$A$45,0)),"Unknown"))</f>
        <v/>
      </c>
      <c r="F1467" s="37">
        <f>IF(A1467="","",MONTH(A1467))</f>
        <v/>
      </c>
      <c r="G1467" s="37">
        <f>IF(A1467="","",YEAR(A1467))</f>
        <v/>
      </c>
    </row>
    <row r="1468">
      <c r="A1468" s="34" t="n"/>
      <c r="B1468" s="35" t="n"/>
      <c r="C1468" s="35" t="n"/>
      <c r="D1468" s="36" t="n"/>
      <c r="E1468" s="37">
        <f>IF(C1468="","",IFERROR(INDEX(Budget!$B$6:$B$45,MATCH(C1468,Budget!$A$6:$A$45,0)),"Unknown"))</f>
        <v/>
      </c>
      <c r="F1468" s="37">
        <f>IF(A1468="","",MONTH(A1468))</f>
        <v/>
      </c>
      <c r="G1468" s="37">
        <f>IF(A1468="","",YEAR(A1468))</f>
        <v/>
      </c>
    </row>
    <row r="1469">
      <c r="A1469" s="34" t="n"/>
      <c r="B1469" s="35" t="n"/>
      <c r="C1469" s="35" t="n"/>
      <c r="D1469" s="36" t="n"/>
      <c r="E1469" s="37">
        <f>IF(C1469="","",IFERROR(INDEX(Budget!$B$6:$B$45,MATCH(C1469,Budget!$A$6:$A$45,0)),"Unknown"))</f>
        <v/>
      </c>
      <c r="F1469" s="37">
        <f>IF(A1469="","",MONTH(A1469))</f>
        <v/>
      </c>
      <c r="G1469" s="37">
        <f>IF(A1469="","",YEAR(A1469))</f>
        <v/>
      </c>
    </row>
    <row r="1470">
      <c r="A1470" s="34" t="n"/>
      <c r="B1470" s="35" t="n"/>
      <c r="C1470" s="35" t="n"/>
      <c r="D1470" s="36" t="n"/>
      <c r="E1470" s="37">
        <f>IF(C1470="","",IFERROR(INDEX(Budget!$B$6:$B$45,MATCH(C1470,Budget!$A$6:$A$45,0)),"Unknown"))</f>
        <v/>
      </c>
      <c r="F1470" s="37">
        <f>IF(A1470="","",MONTH(A1470))</f>
        <v/>
      </c>
      <c r="G1470" s="37">
        <f>IF(A1470="","",YEAR(A1470))</f>
        <v/>
      </c>
    </row>
    <row r="1471">
      <c r="A1471" s="34" t="n"/>
      <c r="B1471" s="35" t="n"/>
      <c r="C1471" s="35" t="n"/>
      <c r="D1471" s="36" t="n"/>
      <c r="E1471" s="37">
        <f>IF(C1471="","",IFERROR(INDEX(Budget!$B$6:$B$45,MATCH(C1471,Budget!$A$6:$A$45,0)),"Unknown"))</f>
        <v/>
      </c>
      <c r="F1471" s="37">
        <f>IF(A1471="","",MONTH(A1471))</f>
        <v/>
      </c>
      <c r="G1471" s="37">
        <f>IF(A1471="","",YEAR(A1471))</f>
        <v/>
      </c>
    </row>
    <row r="1472">
      <c r="A1472" s="34" t="n"/>
      <c r="B1472" s="35" t="n"/>
      <c r="C1472" s="35" t="n"/>
      <c r="D1472" s="36" t="n"/>
      <c r="E1472" s="37">
        <f>IF(C1472="","",IFERROR(INDEX(Budget!$B$6:$B$45,MATCH(C1472,Budget!$A$6:$A$45,0)),"Unknown"))</f>
        <v/>
      </c>
      <c r="F1472" s="37">
        <f>IF(A1472="","",MONTH(A1472))</f>
        <v/>
      </c>
      <c r="G1472" s="37">
        <f>IF(A1472="","",YEAR(A1472))</f>
        <v/>
      </c>
    </row>
    <row r="1473">
      <c r="A1473" s="34" t="n"/>
      <c r="B1473" s="35" t="n"/>
      <c r="C1473" s="35" t="n"/>
      <c r="D1473" s="36" t="n"/>
      <c r="E1473" s="37">
        <f>IF(C1473="","",IFERROR(INDEX(Budget!$B$6:$B$45,MATCH(C1473,Budget!$A$6:$A$45,0)),"Unknown"))</f>
        <v/>
      </c>
      <c r="F1473" s="37">
        <f>IF(A1473="","",MONTH(A1473))</f>
        <v/>
      </c>
      <c r="G1473" s="37">
        <f>IF(A1473="","",YEAR(A1473))</f>
        <v/>
      </c>
    </row>
    <row r="1474">
      <c r="A1474" s="34" t="n"/>
      <c r="B1474" s="35" t="n"/>
      <c r="C1474" s="35" t="n"/>
      <c r="D1474" s="36" t="n"/>
      <c r="E1474" s="37">
        <f>IF(C1474="","",IFERROR(INDEX(Budget!$B$6:$B$45,MATCH(C1474,Budget!$A$6:$A$45,0)),"Unknown"))</f>
        <v/>
      </c>
      <c r="F1474" s="37">
        <f>IF(A1474="","",MONTH(A1474))</f>
        <v/>
      </c>
      <c r="G1474" s="37">
        <f>IF(A1474="","",YEAR(A1474))</f>
        <v/>
      </c>
    </row>
    <row r="1475">
      <c r="A1475" s="34" t="n"/>
      <c r="B1475" s="35" t="n"/>
      <c r="C1475" s="35" t="n"/>
      <c r="D1475" s="36" t="n"/>
      <c r="E1475" s="37">
        <f>IF(C1475="","",IFERROR(INDEX(Budget!$B$6:$B$45,MATCH(C1475,Budget!$A$6:$A$45,0)),"Unknown"))</f>
        <v/>
      </c>
      <c r="F1475" s="37">
        <f>IF(A1475="","",MONTH(A1475))</f>
        <v/>
      </c>
      <c r="G1475" s="37">
        <f>IF(A1475="","",YEAR(A1475))</f>
        <v/>
      </c>
    </row>
    <row r="1476">
      <c r="A1476" s="34" t="n"/>
      <c r="B1476" s="35" t="n"/>
      <c r="C1476" s="35" t="n"/>
      <c r="D1476" s="36" t="n"/>
      <c r="E1476" s="37">
        <f>IF(C1476="","",IFERROR(INDEX(Budget!$B$6:$B$45,MATCH(C1476,Budget!$A$6:$A$45,0)),"Unknown"))</f>
        <v/>
      </c>
      <c r="F1476" s="37">
        <f>IF(A1476="","",MONTH(A1476))</f>
        <v/>
      </c>
      <c r="G1476" s="37">
        <f>IF(A1476="","",YEAR(A1476))</f>
        <v/>
      </c>
    </row>
    <row r="1477">
      <c r="A1477" s="34" t="n"/>
      <c r="B1477" s="35" t="n"/>
      <c r="C1477" s="35" t="n"/>
      <c r="D1477" s="36" t="n"/>
      <c r="E1477" s="37">
        <f>IF(C1477="","",IFERROR(INDEX(Budget!$B$6:$B$45,MATCH(C1477,Budget!$A$6:$A$45,0)),"Unknown"))</f>
        <v/>
      </c>
      <c r="F1477" s="37">
        <f>IF(A1477="","",MONTH(A1477))</f>
        <v/>
      </c>
      <c r="G1477" s="37">
        <f>IF(A1477="","",YEAR(A1477))</f>
        <v/>
      </c>
    </row>
    <row r="1478">
      <c r="A1478" s="34" t="n"/>
      <c r="B1478" s="35" t="n"/>
      <c r="C1478" s="35" t="n"/>
      <c r="D1478" s="36" t="n"/>
      <c r="E1478" s="37">
        <f>IF(C1478="","",IFERROR(INDEX(Budget!$B$6:$B$45,MATCH(C1478,Budget!$A$6:$A$45,0)),"Unknown"))</f>
        <v/>
      </c>
      <c r="F1478" s="37">
        <f>IF(A1478="","",MONTH(A1478))</f>
        <v/>
      </c>
      <c r="G1478" s="37">
        <f>IF(A1478="","",YEAR(A1478))</f>
        <v/>
      </c>
    </row>
    <row r="1479">
      <c r="A1479" s="34" t="n"/>
      <c r="B1479" s="35" t="n"/>
      <c r="C1479" s="35" t="n"/>
      <c r="D1479" s="36" t="n"/>
      <c r="E1479" s="37">
        <f>IF(C1479="","",IFERROR(INDEX(Budget!$B$6:$B$45,MATCH(C1479,Budget!$A$6:$A$45,0)),"Unknown"))</f>
        <v/>
      </c>
      <c r="F1479" s="37">
        <f>IF(A1479="","",MONTH(A1479))</f>
        <v/>
      </c>
      <c r="G1479" s="37">
        <f>IF(A1479="","",YEAR(A1479))</f>
        <v/>
      </c>
    </row>
    <row r="1480">
      <c r="A1480" s="34" t="n"/>
      <c r="B1480" s="35" t="n"/>
      <c r="C1480" s="35" t="n"/>
      <c r="D1480" s="36" t="n"/>
      <c r="E1480" s="37">
        <f>IF(C1480="","",IFERROR(INDEX(Budget!$B$6:$B$45,MATCH(C1480,Budget!$A$6:$A$45,0)),"Unknown"))</f>
        <v/>
      </c>
      <c r="F1480" s="37">
        <f>IF(A1480="","",MONTH(A1480))</f>
        <v/>
      </c>
      <c r="G1480" s="37">
        <f>IF(A1480="","",YEAR(A1480))</f>
        <v/>
      </c>
    </row>
    <row r="1481">
      <c r="A1481" s="34" t="n"/>
      <c r="B1481" s="35" t="n"/>
      <c r="C1481" s="35" t="n"/>
      <c r="D1481" s="36" t="n"/>
      <c r="E1481" s="37">
        <f>IF(C1481="","",IFERROR(INDEX(Budget!$B$6:$B$45,MATCH(C1481,Budget!$A$6:$A$45,0)),"Unknown"))</f>
        <v/>
      </c>
      <c r="F1481" s="37">
        <f>IF(A1481="","",MONTH(A1481))</f>
        <v/>
      </c>
      <c r="G1481" s="37">
        <f>IF(A1481="","",YEAR(A1481))</f>
        <v/>
      </c>
    </row>
    <row r="1482">
      <c r="A1482" s="34" t="n"/>
      <c r="B1482" s="35" t="n"/>
      <c r="C1482" s="35" t="n"/>
      <c r="D1482" s="36" t="n"/>
      <c r="E1482" s="37">
        <f>IF(C1482="","",IFERROR(INDEX(Budget!$B$6:$B$45,MATCH(C1482,Budget!$A$6:$A$45,0)),"Unknown"))</f>
        <v/>
      </c>
      <c r="F1482" s="37">
        <f>IF(A1482="","",MONTH(A1482))</f>
        <v/>
      </c>
      <c r="G1482" s="37">
        <f>IF(A1482="","",YEAR(A1482))</f>
        <v/>
      </c>
    </row>
    <row r="1483">
      <c r="A1483" s="34" t="n"/>
      <c r="B1483" s="35" t="n"/>
      <c r="C1483" s="35" t="n"/>
      <c r="D1483" s="36" t="n"/>
      <c r="E1483" s="37">
        <f>IF(C1483="","",IFERROR(INDEX(Budget!$B$6:$B$45,MATCH(C1483,Budget!$A$6:$A$45,0)),"Unknown"))</f>
        <v/>
      </c>
      <c r="F1483" s="37">
        <f>IF(A1483="","",MONTH(A1483))</f>
        <v/>
      </c>
      <c r="G1483" s="37">
        <f>IF(A1483="","",YEAR(A1483))</f>
        <v/>
      </c>
    </row>
    <row r="1484">
      <c r="A1484" s="34" t="n"/>
      <c r="B1484" s="35" t="n"/>
      <c r="C1484" s="35" t="n"/>
      <c r="D1484" s="36" t="n"/>
      <c r="E1484" s="37">
        <f>IF(C1484="","",IFERROR(INDEX(Budget!$B$6:$B$45,MATCH(C1484,Budget!$A$6:$A$45,0)),"Unknown"))</f>
        <v/>
      </c>
      <c r="F1484" s="37">
        <f>IF(A1484="","",MONTH(A1484))</f>
        <v/>
      </c>
      <c r="G1484" s="37">
        <f>IF(A1484="","",YEAR(A1484))</f>
        <v/>
      </c>
    </row>
    <row r="1485">
      <c r="A1485" s="34" t="n"/>
      <c r="B1485" s="35" t="n"/>
      <c r="C1485" s="35" t="n"/>
      <c r="D1485" s="36" t="n"/>
      <c r="E1485" s="37">
        <f>IF(C1485="","",IFERROR(INDEX(Budget!$B$6:$B$45,MATCH(C1485,Budget!$A$6:$A$45,0)),"Unknown"))</f>
        <v/>
      </c>
      <c r="F1485" s="37">
        <f>IF(A1485="","",MONTH(A1485))</f>
        <v/>
      </c>
      <c r="G1485" s="37">
        <f>IF(A1485="","",YEAR(A1485))</f>
        <v/>
      </c>
    </row>
    <row r="1486">
      <c r="A1486" s="34" t="n"/>
      <c r="B1486" s="35" t="n"/>
      <c r="C1486" s="35" t="n"/>
      <c r="D1486" s="36" t="n"/>
      <c r="E1486" s="37">
        <f>IF(C1486="","",IFERROR(INDEX(Budget!$B$6:$B$45,MATCH(C1486,Budget!$A$6:$A$45,0)),"Unknown"))</f>
        <v/>
      </c>
      <c r="F1486" s="37">
        <f>IF(A1486="","",MONTH(A1486))</f>
        <v/>
      </c>
      <c r="G1486" s="37">
        <f>IF(A1486="","",YEAR(A1486))</f>
        <v/>
      </c>
    </row>
    <row r="1487">
      <c r="A1487" s="34" t="n"/>
      <c r="B1487" s="35" t="n"/>
      <c r="C1487" s="35" t="n"/>
      <c r="D1487" s="36" t="n"/>
      <c r="E1487" s="37">
        <f>IF(C1487="","",IFERROR(INDEX(Budget!$B$6:$B$45,MATCH(C1487,Budget!$A$6:$A$45,0)),"Unknown"))</f>
        <v/>
      </c>
      <c r="F1487" s="37">
        <f>IF(A1487="","",MONTH(A1487))</f>
        <v/>
      </c>
      <c r="G1487" s="37">
        <f>IF(A1487="","",YEAR(A1487))</f>
        <v/>
      </c>
    </row>
    <row r="1488">
      <c r="A1488" s="34" t="n"/>
      <c r="B1488" s="35" t="n"/>
      <c r="C1488" s="35" t="n"/>
      <c r="D1488" s="36" t="n"/>
      <c r="E1488" s="37">
        <f>IF(C1488="","",IFERROR(INDEX(Budget!$B$6:$B$45,MATCH(C1488,Budget!$A$6:$A$45,0)),"Unknown"))</f>
        <v/>
      </c>
      <c r="F1488" s="37">
        <f>IF(A1488="","",MONTH(A1488))</f>
        <v/>
      </c>
      <c r="G1488" s="37">
        <f>IF(A1488="","",YEAR(A1488))</f>
        <v/>
      </c>
    </row>
    <row r="1489">
      <c r="A1489" s="34" t="n"/>
      <c r="B1489" s="35" t="n"/>
      <c r="C1489" s="35" t="n"/>
      <c r="D1489" s="36" t="n"/>
      <c r="E1489" s="37">
        <f>IF(C1489="","",IFERROR(INDEX(Budget!$B$6:$B$45,MATCH(C1489,Budget!$A$6:$A$45,0)),"Unknown"))</f>
        <v/>
      </c>
      <c r="F1489" s="37">
        <f>IF(A1489="","",MONTH(A1489))</f>
        <v/>
      </c>
      <c r="G1489" s="37">
        <f>IF(A1489="","",YEAR(A1489))</f>
        <v/>
      </c>
    </row>
    <row r="1490">
      <c r="A1490" s="34" t="n"/>
      <c r="B1490" s="35" t="n"/>
      <c r="C1490" s="35" t="n"/>
      <c r="D1490" s="36" t="n"/>
      <c r="E1490" s="37">
        <f>IF(C1490="","",IFERROR(INDEX(Budget!$B$6:$B$45,MATCH(C1490,Budget!$A$6:$A$45,0)),"Unknown"))</f>
        <v/>
      </c>
      <c r="F1490" s="37">
        <f>IF(A1490="","",MONTH(A1490))</f>
        <v/>
      </c>
      <c r="G1490" s="37">
        <f>IF(A1490="","",YEAR(A1490))</f>
        <v/>
      </c>
    </row>
    <row r="1491">
      <c r="A1491" s="34" t="n"/>
      <c r="B1491" s="35" t="n"/>
      <c r="C1491" s="35" t="n"/>
      <c r="D1491" s="36" t="n"/>
      <c r="E1491" s="37">
        <f>IF(C1491="","",IFERROR(INDEX(Budget!$B$6:$B$45,MATCH(C1491,Budget!$A$6:$A$45,0)),"Unknown"))</f>
        <v/>
      </c>
      <c r="F1491" s="37">
        <f>IF(A1491="","",MONTH(A1491))</f>
        <v/>
      </c>
      <c r="G1491" s="37">
        <f>IF(A1491="","",YEAR(A1491))</f>
        <v/>
      </c>
    </row>
    <row r="1492">
      <c r="A1492" s="34" t="n"/>
      <c r="B1492" s="35" t="n"/>
      <c r="C1492" s="35" t="n"/>
      <c r="D1492" s="36" t="n"/>
      <c r="E1492" s="37">
        <f>IF(C1492="","",IFERROR(INDEX(Budget!$B$6:$B$45,MATCH(C1492,Budget!$A$6:$A$45,0)),"Unknown"))</f>
        <v/>
      </c>
      <c r="F1492" s="37">
        <f>IF(A1492="","",MONTH(A1492))</f>
        <v/>
      </c>
      <c r="G1492" s="37">
        <f>IF(A1492="","",YEAR(A1492))</f>
        <v/>
      </c>
    </row>
    <row r="1493">
      <c r="A1493" s="34" t="n"/>
      <c r="B1493" s="35" t="n"/>
      <c r="C1493" s="35" t="n"/>
      <c r="D1493" s="36" t="n"/>
      <c r="E1493" s="37">
        <f>IF(C1493="","",IFERROR(INDEX(Budget!$B$6:$B$45,MATCH(C1493,Budget!$A$6:$A$45,0)),"Unknown"))</f>
        <v/>
      </c>
      <c r="F1493" s="37">
        <f>IF(A1493="","",MONTH(A1493))</f>
        <v/>
      </c>
      <c r="G1493" s="37">
        <f>IF(A1493="","",YEAR(A1493))</f>
        <v/>
      </c>
    </row>
    <row r="1494">
      <c r="A1494" s="34" t="n"/>
      <c r="B1494" s="35" t="n"/>
      <c r="C1494" s="35" t="n"/>
      <c r="D1494" s="36" t="n"/>
      <c r="E1494" s="37">
        <f>IF(C1494="","",IFERROR(INDEX(Budget!$B$6:$B$45,MATCH(C1494,Budget!$A$6:$A$45,0)),"Unknown"))</f>
        <v/>
      </c>
      <c r="F1494" s="37">
        <f>IF(A1494="","",MONTH(A1494))</f>
        <v/>
      </c>
      <c r="G1494" s="37">
        <f>IF(A1494="","",YEAR(A1494))</f>
        <v/>
      </c>
    </row>
    <row r="1495">
      <c r="A1495" s="34" t="n"/>
      <c r="B1495" s="35" t="n"/>
      <c r="C1495" s="35" t="n"/>
      <c r="D1495" s="36" t="n"/>
      <c r="E1495" s="37">
        <f>IF(C1495="","",IFERROR(INDEX(Budget!$B$6:$B$45,MATCH(C1495,Budget!$A$6:$A$45,0)),"Unknown"))</f>
        <v/>
      </c>
      <c r="F1495" s="37">
        <f>IF(A1495="","",MONTH(A1495))</f>
        <v/>
      </c>
      <c r="G1495" s="37">
        <f>IF(A1495="","",YEAR(A1495))</f>
        <v/>
      </c>
    </row>
    <row r="1496">
      <c r="A1496" s="34" t="n"/>
      <c r="B1496" s="35" t="n"/>
      <c r="C1496" s="35" t="n"/>
      <c r="D1496" s="36" t="n"/>
      <c r="E1496" s="37">
        <f>IF(C1496="","",IFERROR(INDEX(Budget!$B$6:$B$45,MATCH(C1496,Budget!$A$6:$A$45,0)),"Unknown"))</f>
        <v/>
      </c>
      <c r="F1496" s="37">
        <f>IF(A1496="","",MONTH(A1496))</f>
        <v/>
      </c>
      <c r="G1496" s="37">
        <f>IF(A1496="","",YEAR(A1496))</f>
        <v/>
      </c>
    </row>
    <row r="1497">
      <c r="A1497" s="34" t="n"/>
      <c r="B1497" s="35" t="n"/>
      <c r="C1497" s="35" t="n"/>
      <c r="D1497" s="36" t="n"/>
      <c r="E1497" s="37">
        <f>IF(C1497="","",IFERROR(INDEX(Budget!$B$6:$B$45,MATCH(C1497,Budget!$A$6:$A$45,0)),"Unknown"))</f>
        <v/>
      </c>
      <c r="F1497" s="37">
        <f>IF(A1497="","",MONTH(A1497))</f>
        <v/>
      </c>
      <c r="G1497" s="37">
        <f>IF(A1497="","",YEAR(A1497))</f>
        <v/>
      </c>
    </row>
    <row r="1498">
      <c r="A1498" s="34" t="n"/>
      <c r="B1498" s="35" t="n"/>
      <c r="C1498" s="35" t="n"/>
      <c r="D1498" s="36" t="n"/>
      <c r="E1498" s="37">
        <f>IF(C1498="","",IFERROR(INDEX(Budget!$B$6:$B$45,MATCH(C1498,Budget!$A$6:$A$45,0)),"Unknown"))</f>
        <v/>
      </c>
      <c r="F1498" s="37">
        <f>IF(A1498="","",MONTH(A1498))</f>
        <v/>
      </c>
      <c r="G1498" s="37">
        <f>IF(A1498="","",YEAR(A1498))</f>
        <v/>
      </c>
    </row>
    <row r="1499">
      <c r="A1499" s="34" t="n"/>
      <c r="B1499" s="35" t="n"/>
      <c r="C1499" s="35" t="n"/>
      <c r="D1499" s="36" t="n"/>
      <c r="E1499" s="37">
        <f>IF(C1499="","",IFERROR(INDEX(Budget!$B$6:$B$45,MATCH(C1499,Budget!$A$6:$A$45,0)),"Unknown"))</f>
        <v/>
      </c>
      <c r="F1499" s="37">
        <f>IF(A1499="","",MONTH(A1499))</f>
        <v/>
      </c>
      <c r="G1499" s="37">
        <f>IF(A1499="","",YEAR(A1499))</f>
        <v/>
      </c>
    </row>
    <row r="1500">
      <c r="A1500" s="34" t="n"/>
      <c r="B1500" s="35" t="n"/>
      <c r="C1500" s="35" t="n"/>
      <c r="D1500" s="36" t="n"/>
      <c r="E1500" s="37">
        <f>IF(C1500="","",IFERROR(INDEX(Budget!$B$6:$B$45,MATCH(C1500,Budget!$A$6:$A$45,0)),"Unknown"))</f>
        <v/>
      </c>
      <c r="F1500" s="37">
        <f>IF(A1500="","",MONTH(A1500))</f>
        <v/>
      </c>
      <c r="G1500" s="37">
        <f>IF(A1500="","",YEAR(A1500))</f>
        <v/>
      </c>
    </row>
    <row r="1501">
      <c r="A1501" s="34" t="n"/>
      <c r="B1501" s="35" t="n"/>
      <c r="C1501" s="35" t="n"/>
      <c r="D1501" s="36" t="n"/>
      <c r="E1501" s="37">
        <f>IF(C1501="","",IFERROR(INDEX(Budget!$B$6:$B$45,MATCH(C1501,Budget!$A$6:$A$45,0)),"Unknown"))</f>
        <v/>
      </c>
      <c r="F1501" s="37">
        <f>IF(A1501="","",MONTH(A1501))</f>
        <v/>
      </c>
      <c r="G1501" s="37">
        <f>IF(A1501="","",YEAR(A1501))</f>
        <v/>
      </c>
    </row>
    <row r="1502">
      <c r="A1502" s="34" t="n"/>
      <c r="B1502" s="35" t="n"/>
      <c r="C1502" s="35" t="n"/>
      <c r="D1502" s="36" t="n"/>
      <c r="E1502" s="37">
        <f>IF(C1502="","",IFERROR(INDEX(Budget!$B$6:$B$45,MATCH(C1502,Budget!$A$6:$A$45,0)),"Unknown"))</f>
        <v/>
      </c>
      <c r="F1502" s="37">
        <f>IF(A1502="","",MONTH(A1502))</f>
        <v/>
      </c>
      <c r="G1502" s="37">
        <f>IF(A1502="","",YEAR(A1502))</f>
        <v/>
      </c>
    </row>
    <row r="1503">
      <c r="A1503" s="34" t="n"/>
      <c r="B1503" s="35" t="n"/>
      <c r="C1503" s="35" t="n"/>
      <c r="D1503" s="36" t="n"/>
      <c r="E1503" s="37">
        <f>IF(C1503="","",IFERROR(INDEX(Budget!$B$6:$B$45,MATCH(C1503,Budget!$A$6:$A$45,0)),"Unknown"))</f>
        <v/>
      </c>
      <c r="F1503" s="37">
        <f>IF(A1503="","",MONTH(A1503))</f>
        <v/>
      </c>
      <c r="G1503" s="37">
        <f>IF(A1503="","",YEAR(A1503))</f>
        <v/>
      </c>
    </row>
    <row r="1504">
      <c r="A1504" s="34" t="n"/>
      <c r="B1504" s="35" t="n"/>
      <c r="C1504" s="35" t="n"/>
      <c r="D1504" s="36" t="n"/>
      <c r="E1504" s="37">
        <f>IF(C1504="","",IFERROR(INDEX(Budget!$B$6:$B$45,MATCH(C1504,Budget!$A$6:$A$45,0)),"Unknown"))</f>
        <v/>
      </c>
      <c r="F1504" s="37">
        <f>IF(A1504="","",MONTH(A1504))</f>
        <v/>
      </c>
      <c r="G1504" s="37">
        <f>IF(A1504="","",YEAR(A1504))</f>
        <v/>
      </c>
    </row>
  </sheetData>
  <autoFilter ref="A4:G1504"/>
  <dataValidations count="1">
    <dataValidation sqref="C5:C1504" showDropDown="0" showInputMessage="0" showErrorMessage="1" allowBlank="1" errorTitle="Unknown category" error="Pick a category from the Budget tab." type="list">
      <formula1>=Categories</formula1>
    </dataValidation>
  </dataValidations>
  <pageMargins left="0.75" right="0.75" top="1" bottom="1" header="0.5" footer="0.5"/>
</worksheet>
</file>

<file path=xl/worksheets/sheet4.xml><?xml version="1.0" encoding="utf-8"?>
<worksheet xmlns="http://schemas.openxmlformats.org/spreadsheetml/2006/main">
  <sheetPr>
    <tabColor rgb="009CC5BF"/>
    <outlinePr summaryBelow="1" summaryRight="1"/>
    <pageSetUpPr/>
  </sheetPr>
  <dimension ref="A1:G45"/>
  <sheetViews>
    <sheetView showGridLines="0" workbookViewId="0">
      <pane ySplit="5" topLeftCell="A6" activePane="bottomLeft" state="frozen"/>
      <selection pane="bottomLeft" activeCell="A1" sqref="A1"/>
    </sheetView>
  </sheetViews>
  <sheetFormatPr baseColWidth="8" defaultRowHeight="15"/>
  <cols>
    <col width="28" customWidth="1" min="1" max="1"/>
    <col width="12" customWidth="1" min="2" max="2"/>
    <col width="16" customWidth="1" min="3" max="3"/>
    <col width="32" customWidth="1" min="4" max="4"/>
    <col width="3" customWidth="1" min="5" max="5"/>
    <col width="26" customWidth="1" min="6" max="6"/>
    <col width="16" customWidth="1" min="7" max="7"/>
  </cols>
  <sheetData>
    <row r="1"/>
    <row r="2">
      <c r="A2" s="1" t="inlineStr">
        <is>
          <t>🗂️ Planned monthly budget</t>
        </is>
      </c>
      <c r="B2" s="1" t="n"/>
    </row>
    <row r="3">
      <c r="A3" s="2" t="inlineStr">
        <is>
          <t>Your categories and how much you plan each month. Add or rename freely (40 rows).</t>
        </is>
      </c>
      <c r="B3" s="2" t="n"/>
    </row>
    <row r="4"/>
    <row r="5" ht="30" customHeight="1">
      <c r="A5" s="27" t="inlineStr">
        <is>
          <t>Category</t>
        </is>
      </c>
      <c r="B5" s="27" t="inlineStr">
        <is>
          <t>Type</t>
        </is>
      </c>
      <c r="C5" s="27" t="inlineStr">
        <is>
          <t>Budget / month</t>
        </is>
      </c>
      <c r="D5" s="27" t="inlineStr">
        <is>
          <t>Notes</t>
        </is>
      </c>
      <c r="F5" s="27" t="inlineStr">
        <is>
          <t>Budget summary</t>
        </is>
      </c>
      <c r="G5" s="27" t="inlineStr">
        <is>
          <t>€ / month</t>
        </is>
      </c>
    </row>
    <row r="6">
      <c r="A6" s="35" t="inlineStr">
        <is>
          <t>Salary</t>
        </is>
      </c>
      <c r="B6" s="38" t="inlineStr">
        <is>
          <t>Income</t>
        </is>
      </c>
      <c r="C6" s="36" t="n">
        <v>2100</v>
      </c>
      <c r="D6" s="35" t="n"/>
      <c r="F6" s="39" t="inlineStr">
        <is>
          <t>Planned income</t>
        </is>
      </c>
      <c r="G6" s="40">
        <f>SUMIF($B$6:$B$45,"Income",$C$6:$C$45)</f>
        <v/>
      </c>
    </row>
    <row r="7">
      <c r="A7" s="35" t="inlineStr">
        <is>
          <t>Bonuses / extras</t>
        </is>
      </c>
      <c r="B7" s="38" t="inlineStr">
        <is>
          <t>Income</t>
        </is>
      </c>
      <c r="C7" s="36" t="n">
        <v>0</v>
      </c>
      <c r="D7" s="35" t="n"/>
      <c r="F7" s="39" t="inlineStr">
        <is>
          <t>Planned spending</t>
        </is>
      </c>
      <c r="G7" s="40">
        <f>SUMIF($B$6:$B$45,"Expense",$C$6:$C$45)</f>
        <v/>
      </c>
    </row>
    <row r="8">
      <c r="A8" s="35" t="inlineStr">
        <is>
          <t>Other income</t>
        </is>
      </c>
      <c r="B8" s="38" t="inlineStr">
        <is>
          <t>Income</t>
        </is>
      </c>
      <c r="C8" s="36" t="n">
        <v>0</v>
      </c>
      <c r="D8" s="35" t="n"/>
      <c r="F8" s="39" t="inlineStr">
        <is>
          <t>Planned savings</t>
        </is>
      </c>
      <c r="G8" s="40">
        <f>SUMIF($B$6:$B$45,"Savings",$C$6:$C$45)</f>
        <v/>
      </c>
    </row>
    <row r="9">
      <c r="A9" s="35" t="inlineStr">
        <is>
          <t>Rent / mortgage</t>
        </is>
      </c>
      <c r="B9" s="38" t="inlineStr">
        <is>
          <t>Expense</t>
        </is>
      </c>
      <c r="C9" s="36" t="n">
        <v>650</v>
      </c>
      <c r="D9" s="35" t="n"/>
      <c r="F9" s="41" t="inlineStr">
        <is>
          <t>Left to assign</t>
        </is>
      </c>
      <c r="G9" s="42">
        <f>G6-G7-G8</f>
        <v/>
      </c>
    </row>
    <row r="10">
      <c r="A10" s="35" t="inlineStr">
        <is>
          <t>Electricity / gas</t>
        </is>
      </c>
      <c r="B10" s="38" t="inlineStr">
        <is>
          <t>Expense</t>
        </is>
      </c>
      <c r="C10" s="36" t="n">
        <v>70</v>
      </c>
      <c r="D10" s="35" t="n"/>
    </row>
    <row r="11">
      <c r="A11" s="35" t="inlineStr">
        <is>
          <t>Internet / phone</t>
        </is>
      </c>
      <c r="B11" s="38" t="inlineStr">
        <is>
          <t>Expense</t>
        </is>
      </c>
      <c r="C11" s="36" t="n">
        <v>35</v>
      </c>
      <c r="D11" s="35" t="n"/>
      <c r="F11" s="6" t="inlineStr">
        <is>
          <t>Goal: “Left to assign” = €0 → every euro has a job.</t>
        </is>
      </c>
    </row>
    <row r="12">
      <c r="A12" s="35" t="inlineStr">
        <is>
          <t>Insurance</t>
        </is>
      </c>
      <c r="B12" s="38" t="inlineStr">
        <is>
          <t>Expense</t>
        </is>
      </c>
      <c r="C12" s="36" t="n">
        <v>45</v>
      </c>
      <c r="D12" s="35" t="n"/>
    </row>
    <row r="13">
      <c r="A13" s="35" t="inlineStr">
        <is>
          <t>Groceries</t>
        </is>
      </c>
      <c r="B13" s="38" t="inlineStr">
        <is>
          <t>Expense</t>
        </is>
      </c>
      <c r="C13" s="36" t="n">
        <v>320</v>
      </c>
      <c r="D13" s="35" t="n"/>
    </row>
    <row r="14">
      <c r="A14" s="35" t="inlineStr">
        <is>
          <t>Eating out / delivery</t>
        </is>
      </c>
      <c r="B14" s="38" t="inlineStr">
        <is>
          <t>Expense</t>
        </is>
      </c>
      <c r="C14" s="36" t="n">
        <v>80</v>
      </c>
      <c r="D14" s="35" t="n"/>
    </row>
    <row r="15">
      <c r="A15" s="35" t="inlineStr">
        <is>
          <t>Transport / fuel</t>
        </is>
      </c>
      <c r="B15" s="38" t="inlineStr">
        <is>
          <t>Expense</t>
        </is>
      </c>
      <c r="C15" s="36" t="n">
        <v>120</v>
      </c>
      <c r="D15" s="35" t="n"/>
    </row>
    <row r="16">
      <c r="A16" s="35" t="inlineStr">
        <is>
          <t>Health</t>
        </is>
      </c>
      <c r="B16" s="38" t="inlineStr">
        <is>
          <t>Expense</t>
        </is>
      </c>
      <c r="C16" s="36" t="n">
        <v>30</v>
      </c>
      <c r="D16" s="35" t="n"/>
    </row>
    <row r="17">
      <c r="A17" s="35" t="inlineStr">
        <is>
          <t>Subscriptions</t>
        </is>
      </c>
      <c r="B17" s="38" t="inlineStr">
        <is>
          <t>Expense</t>
        </is>
      </c>
      <c r="C17" s="36" t="n">
        <v>35</v>
      </c>
      <c r="D17" s="35" t="n"/>
    </row>
    <row r="18">
      <c r="A18" s="35" t="inlineStr">
        <is>
          <t>Shopping / clothes</t>
        </is>
      </c>
      <c r="B18" s="38" t="inlineStr">
        <is>
          <t>Expense</t>
        </is>
      </c>
      <c r="C18" s="36" t="n">
        <v>70</v>
      </c>
      <c r="D18" s="35" t="n"/>
    </row>
    <row r="19">
      <c r="A19" s="35" t="inlineStr">
        <is>
          <t>Leisure / going out</t>
        </is>
      </c>
      <c r="B19" s="38" t="inlineStr">
        <is>
          <t>Expense</t>
        </is>
      </c>
      <c r="C19" s="36" t="n">
        <v>70</v>
      </c>
      <c r="D19" s="35" t="n"/>
    </row>
    <row r="20">
      <c r="A20" s="35" t="inlineStr">
        <is>
          <t>Gifts</t>
        </is>
      </c>
      <c r="B20" s="38" t="inlineStr">
        <is>
          <t>Expense</t>
        </is>
      </c>
      <c r="C20" s="36" t="n">
        <v>20</v>
      </c>
      <c r="D20" s="35" t="n"/>
    </row>
    <row r="21">
      <c r="A21" s="35" t="inlineStr">
        <is>
          <t>Debt repayments</t>
        </is>
      </c>
      <c r="B21" s="38" t="inlineStr">
        <is>
          <t>Expense</t>
        </is>
      </c>
      <c r="C21" s="36" t="n">
        <v>220</v>
      </c>
      <c r="D21" s="35" t="n"/>
    </row>
    <row r="22">
      <c r="A22" s="35" t="inlineStr">
        <is>
          <t>Miscellaneous</t>
        </is>
      </c>
      <c r="B22" s="38" t="inlineStr">
        <is>
          <t>Expense</t>
        </is>
      </c>
      <c r="C22" s="36" t="n">
        <v>40</v>
      </c>
      <c r="D22" s="35" t="n"/>
    </row>
    <row r="23">
      <c r="A23" s="35" t="inlineStr">
        <is>
          <t>Savings account</t>
        </is>
      </c>
      <c r="B23" s="38" t="inlineStr">
        <is>
          <t>Savings</t>
        </is>
      </c>
      <c r="C23" s="36" t="n">
        <v>200</v>
      </c>
      <c r="D23" s="35" t="n"/>
    </row>
    <row r="24">
      <c r="A24" s="35" t="n"/>
      <c r="B24" s="38" t="n"/>
      <c r="C24" s="36" t="n"/>
      <c r="D24" s="35" t="n"/>
    </row>
    <row r="25">
      <c r="A25" s="35" t="n"/>
      <c r="B25" s="38" t="n"/>
      <c r="C25" s="36" t="n"/>
      <c r="D25" s="35" t="n"/>
    </row>
    <row r="26">
      <c r="A26" s="35" t="n"/>
      <c r="B26" s="38" t="n"/>
      <c r="C26" s="36" t="n"/>
      <c r="D26" s="35" t="n"/>
    </row>
    <row r="27">
      <c r="A27" s="35" t="n"/>
      <c r="B27" s="38" t="n"/>
      <c r="C27" s="36" t="n"/>
      <c r="D27" s="35" t="n"/>
    </row>
    <row r="28">
      <c r="A28" s="35" t="n"/>
      <c r="B28" s="38" t="n"/>
      <c r="C28" s="36" t="n"/>
      <c r="D28" s="35" t="n"/>
    </row>
    <row r="29">
      <c r="A29" s="35" t="n"/>
      <c r="B29" s="38" t="n"/>
      <c r="C29" s="36" t="n"/>
      <c r="D29" s="35" t="n"/>
    </row>
    <row r="30">
      <c r="A30" s="35" t="n"/>
      <c r="B30" s="38" t="n"/>
      <c r="C30" s="36" t="n"/>
      <c r="D30" s="35" t="n"/>
    </row>
    <row r="31">
      <c r="A31" s="35" t="n"/>
      <c r="B31" s="38" t="n"/>
      <c r="C31" s="36" t="n"/>
      <c r="D31" s="35" t="n"/>
    </row>
    <row r="32">
      <c r="A32" s="35" t="n"/>
      <c r="B32" s="38" t="n"/>
      <c r="C32" s="36" t="n"/>
      <c r="D32" s="35" t="n"/>
    </row>
    <row r="33">
      <c r="A33" s="35" t="n"/>
      <c r="B33" s="38" t="n"/>
      <c r="C33" s="36" t="n"/>
      <c r="D33" s="35" t="n"/>
    </row>
    <row r="34">
      <c r="A34" s="35" t="n"/>
      <c r="B34" s="38" t="n"/>
      <c r="C34" s="36" t="n"/>
      <c r="D34" s="35" t="n"/>
    </row>
    <row r="35">
      <c r="A35" s="35" t="n"/>
      <c r="B35" s="38" t="n"/>
      <c r="C35" s="36" t="n"/>
      <c r="D35" s="35" t="n"/>
    </row>
    <row r="36">
      <c r="A36" s="35" t="n"/>
      <c r="B36" s="38" t="n"/>
      <c r="C36" s="36" t="n"/>
      <c r="D36" s="35" t="n"/>
    </row>
    <row r="37">
      <c r="A37" s="35" t="n"/>
      <c r="B37" s="38" t="n"/>
      <c r="C37" s="36" t="n"/>
      <c r="D37" s="35" t="n"/>
    </row>
    <row r="38">
      <c r="A38" s="35" t="n"/>
      <c r="B38" s="38" t="n"/>
      <c r="C38" s="36" t="n"/>
      <c r="D38" s="35" t="n"/>
    </row>
    <row r="39">
      <c r="A39" s="35" t="n"/>
      <c r="B39" s="38" t="n"/>
      <c r="C39" s="36" t="n"/>
      <c r="D39" s="35" t="n"/>
    </row>
    <row r="40">
      <c r="A40" s="35" t="n"/>
      <c r="B40" s="38" t="n"/>
      <c r="C40" s="36" t="n"/>
      <c r="D40" s="35" t="n"/>
    </row>
    <row r="41">
      <c r="A41" s="35" t="n"/>
      <c r="B41" s="38" t="n"/>
      <c r="C41" s="36" t="n"/>
      <c r="D41" s="35" t="n"/>
    </row>
    <row r="42">
      <c r="A42" s="35" t="n"/>
      <c r="B42" s="38" t="n"/>
      <c r="C42" s="36" t="n"/>
      <c r="D42" s="35" t="n"/>
    </row>
    <row r="43">
      <c r="A43" s="35" t="n"/>
      <c r="B43" s="38" t="n"/>
      <c r="C43" s="36" t="n"/>
      <c r="D43" s="35" t="n"/>
    </row>
    <row r="44">
      <c r="A44" s="35" t="n"/>
      <c r="B44" s="38" t="n"/>
      <c r="C44" s="36" t="n"/>
      <c r="D44" s="35" t="n"/>
    </row>
    <row r="45">
      <c r="A45" s="35" t="n"/>
      <c r="B45" s="38" t="n"/>
      <c r="C45" s="36" t="n"/>
      <c r="D45" s="35" t="n"/>
    </row>
  </sheetData>
  <conditionalFormatting sqref="G9">
    <cfRule type="cellIs" priority="1" operator="lessThan" dxfId="0">
      <formula>0</formula>
    </cfRule>
  </conditionalFormatting>
  <dataValidations count="1">
    <dataValidation sqref="B6 B7 B8 B9 B10 B11 B12 B13 B14 B15 B16 B17 B18 B19 B20 B21 B22 B23 B24 B25 B26 B27 B28 B29 B30 B31 B32 B33 B34 B35 B36 B37 B38 B39 B40 B41 B42 B43 B44 B45" showDropDown="0" showInputMessage="0" showErrorMessage="0" allowBlank="1" type="list">
      <formula1>=Types</formula1>
    </dataValidation>
  </dataValidations>
  <pageMargins left="0.75" right="0.75" top="1" bottom="1" header="0.5" footer="0.5"/>
</worksheet>
</file>

<file path=xl/worksheets/sheet5.xml><?xml version="1.0" encoding="utf-8"?>
<worksheet xmlns="http://schemas.openxmlformats.org/spreadsheetml/2006/main">
  <sheetPr>
    <tabColor rgb="009CC5BF"/>
    <outlinePr summaryBelow="1" summaryRight="1"/>
    <pageSetUpPr/>
  </sheetPr>
  <dimension ref="A1:Q6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 customWidth="1" min="1" max="1"/>
    <col width="26" customWidth="1" min="2" max="2"/>
    <col width="11"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3" customWidth="1" min="16" max="16"/>
    <col width="13" customWidth="1" min="17" max="17"/>
  </cols>
  <sheetData>
    <row r="1"/>
    <row r="2">
      <c r="B2" s="1" t="inlineStr">
        <is>
          <t>📅 Yearly view</t>
        </is>
      </c>
    </row>
    <row r="3">
      <c r="B3" s="2" t="inlineStr">
        <is>
          <t>Calculated automatically from the transactions of the year chosen in “Start”.</t>
        </is>
      </c>
    </row>
    <row r="4"/>
    <row r="5" ht="30" customHeight="1">
      <c r="B5" s="27" t="inlineStr">
        <is>
          <t>Month</t>
        </is>
      </c>
      <c r="C5" s="27" t="inlineStr">
        <is>
          <t>Income</t>
        </is>
      </c>
      <c r="D5" s="27" t="inlineStr">
        <is>
          <t>Expenses</t>
        </is>
      </c>
      <c r="E5" s="27" t="inlineStr">
        <is>
          <t>Savings</t>
        </is>
      </c>
      <c r="F5" s="27" t="inlineStr">
        <is>
          <t>Monthly net</t>
        </is>
      </c>
      <c r="G5" s="27" t="inlineStr">
        <is>
          <t>Running balance</t>
        </is>
      </c>
    </row>
    <row r="6">
      <c r="B6" s="41" t="inlineStr">
        <is>
          <t>January</t>
        </is>
      </c>
      <c r="C6" s="31">
        <f>SUMIFS(Transactions!$D$5:$D$1504,Transactions!$E$5:$E$1504,"Income",Transactions!$F$5:$F$1504,1,Transactions!$G$5:$G$1504,Start!$C$6)</f>
        <v/>
      </c>
      <c r="D6" s="31">
        <f>SUMIFS(Transactions!$D$5:$D$1504,Transactions!$E$5:$E$1504,"Expense",Transactions!$F$5:$F$1504,1,Transactions!$G$5:$G$1504,Start!$C$6)</f>
        <v/>
      </c>
      <c r="E6" s="31">
        <f>SUMIFS(Transactions!$D$5:$D$1504,Transactions!$E$5:$E$1504,"Savings",Transactions!$F$5:$F$1504,1,Transactions!$G$5:$G$1504,Start!$C$6)</f>
        <v/>
      </c>
      <c r="F6" s="31">
        <f>C6-D6-E6</f>
        <v/>
      </c>
      <c r="G6" s="31">
        <f>Start!$C$7+F6</f>
        <v/>
      </c>
    </row>
    <row r="7">
      <c r="B7" s="41" t="inlineStr">
        <is>
          <t>February</t>
        </is>
      </c>
      <c r="C7" s="31">
        <f>SUMIFS(Transactions!$D$5:$D$1504,Transactions!$E$5:$E$1504,"Income",Transactions!$F$5:$F$1504,2,Transactions!$G$5:$G$1504,Start!$C$6)</f>
        <v/>
      </c>
      <c r="D7" s="31">
        <f>SUMIFS(Transactions!$D$5:$D$1504,Transactions!$E$5:$E$1504,"Expense",Transactions!$F$5:$F$1504,2,Transactions!$G$5:$G$1504,Start!$C$6)</f>
        <v/>
      </c>
      <c r="E7" s="31">
        <f>SUMIFS(Transactions!$D$5:$D$1504,Transactions!$E$5:$E$1504,"Savings",Transactions!$F$5:$F$1504,2,Transactions!$G$5:$G$1504,Start!$C$6)</f>
        <v/>
      </c>
      <c r="F7" s="31">
        <f>C7-D7-E7</f>
        <v/>
      </c>
      <c r="G7" s="31">
        <f>G6+F7</f>
        <v/>
      </c>
    </row>
    <row r="8">
      <c r="B8" s="41" t="inlineStr">
        <is>
          <t>March</t>
        </is>
      </c>
      <c r="C8" s="31">
        <f>SUMIFS(Transactions!$D$5:$D$1504,Transactions!$E$5:$E$1504,"Income",Transactions!$F$5:$F$1504,3,Transactions!$G$5:$G$1504,Start!$C$6)</f>
        <v/>
      </c>
      <c r="D8" s="31">
        <f>SUMIFS(Transactions!$D$5:$D$1504,Transactions!$E$5:$E$1504,"Expense",Transactions!$F$5:$F$1504,3,Transactions!$G$5:$G$1504,Start!$C$6)</f>
        <v/>
      </c>
      <c r="E8" s="31">
        <f>SUMIFS(Transactions!$D$5:$D$1504,Transactions!$E$5:$E$1504,"Savings",Transactions!$F$5:$F$1504,3,Transactions!$G$5:$G$1504,Start!$C$6)</f>
        <v/>
      </c>
      <c r="F8" s="31">
        <f>C8-D8-E8</f>
        <v/>
      </c>
      <c r="G8" s="31">
        <f>G7+F8</f>
        <v/>
      </c>
    </row>
    <row r="9">
      <c r="B9" s="41" t="inlineStr">
        <is>
          <t>April</t>
        </is>
      </c>
      <c r="C9" s="31">
        <f>SUMIFS(Transactions!$D$5:$D$1504,Transactions!$E$5:$E$1504,"Income",Transactions!$F$5:$F$1504,4,Transactions!$G$5:$G$1504,Start!$C$6)</f>
        <v/>
      </c>
      <c r="D9" s="31">
        <f>SUMIFS(Transactions!$D$5:$D$1504,Transactions!$E$5:$E$1504,"Expense",Transactions!$F$5:$F$1504,4,Transactions!$G$5:$G$1504,Start!$C$6)</f>
        <v/>
      </c>
      <c r="E9" s="31">
        <f>SUMIFS(Transactions!$D$5:$D$1504,Transactions!$E$5:$E$1504,"Savings",Transactions!$F$5:$F$1504,4,Transactions!$G$5:$G$1504,Start!$C$6)</f>
        <v/>
      </c>
      <c r="F9" s="31">
        <f>C9-D9-E9</f>
        <v/>
      </c>
      <c r="G9" s="31">
        <f>G8+F9</f>
        <v/>
      </c>
    </row>
    <row r="10">
      <c r="B10" s="41" t="inlineStr">
        <is>
          <t>May</t>
        </is>
      </c>
      <c r="C10" s="31">
        <f>SUMIFS(Transactions!$D$5:$D$1504,Transactions!$E$5:$E$1504,"Income",Transactions!$F$5:$F$1504,5,Transactions!$G$5:$G$1504,Start!$C$6)</f>
        <v/>
      </c>
      <c r="D10" s="31">
        <f>SUMIFS(Transactions!$D$5:$D$1504,Transactions!$E$5:$E$1504,"Expense",Transactions!$F$5:$F$1504,5,Transactions!$G$5:$G$1504,Start!$C$6)</f>
        <v/>
      </c>
      <c r="E10" s="31">
        <f>SUMIFS(Transactions!$D$5:$D$1504,Transactions!$E$5:$E$1504,"Savings",Transactions!$F$5:$F$1504,5,Transactions!$G$5:$G$1504,Start!$C$6)</f>
        <v/>
      </c>
      <c r="F10" s="31">
        <f>C10-D10-E10</f>
        <v/>
      </c>
      <c r="G10" s="31">
        <f>G9+F10</f>
        <v/>
      </c>
    </row>
    <row r="11">
      <c r="B11" s="41" t="inlineStr">
        <is>
          <t>June</t>
        </is>
      </c>
      <c r="C11" s="31">
        <f>SUMIFS(Transactions!$D$5:$D$1504,Transactions!$E$5:$E$1504,"Income",Transactions!$F$5:$F$1504,6,Transactions!$G$5:$G$1504,Start!$C$6)</f>
        <v/>
      </c>
      <c r="D11" s="31">
        <f>SUMIFS(Transactions!$D$5:$D$1504,Transactions!$E$5:$E$1504,"Expense",Transactions!$F$5:$F$1504,6,Transactions!$G$5:$G$1504,Start!$C$6)</f>
        <v/>
      </c>
      <c r="E11" s="31">
        <f>SUMIFS(Transactions!$D$5:$D$1504,Transactions!$E$5:$E$1504,"Savings",Transactions!$F$5:$F$1504,6,Transactions!$G$5:$G$1504,Start!$C$6)</f>
        <v/>
      </c>
      <c r="F11" s="31">
        <f>C11-D11-E11</f>
        <v/>
      </c>
      <c r="G11" s="31">
        <f>G10+F11</f>
        <v/>
      </c>
    </row>
    <row r="12">
      <c r="B12" s="41" t="inlineStr">
        <is>
          <t>July</t>
        </is>
      </c>
      <c r="C12" s="31">
        <f>SUMIFS(Transactions!$D$5:$D$1504,Transactions!$E$5:$E$1504,"Income",Transactions!$F$5:$F$1504,7,Transactions!$G$5:$G$1504,Start!$C$6)</f>
        <v/>
      </c>
      <c r="D12" s="31">
        <f>SUMIFS(Transactions!$D$5:$D$1504,Transactions!$E$5:$E$1504,"Expense",Transactions!$F$5:$F$1504,7,Transactions!$G$5:$G$1504,Start!$C$6)</f>
        <v/>
      </c>
      <c r="E12" s="31">
        <f>SUMIFS(Transactions!$D$5:$D$1504,Transactions!$E$5:$E$1504,"Savings",Transactions!$F$5:$F$1504,7,Transactions!$G$5:$G$1504,Start!$C$6)</f>
        <v/>
      </c>
      <c r="F12" s="31">
        <f>C12-D12-E12</f>
        <v/>
      </c>
      <c r="G12" s="31">
        <f>G11+F12</f>
        <v/>
      </c>
    </row>
    <row r="13">
      <c r="B13" s="41" t="inlineStr">
        <is>
          <t>August</t>
        </is>
      </c>
      <c r="C13" s="31">
        <f>SUMIFS(Transactions!$D$5:$D$1504,Transactions!$E$5:$E$1504,"Income",Transactions!$F$5:$F$1504,8,Transactions!$G$5:$G$1504,Start!$C$6)</f>
        <v/>
      </c>
      <c r="D13" s="31">
        <f>SUMIFS(Transactions!$D$5:$D$1504,Transactions!$E$5:$E$1504,"Expense",Transactions!$F$5:$F$1504,8,Transactions!$G$5:$G$1504,Start!$C$6)</f>
        <v/>
      </c>
      <c r="E13" s="31">
        <f>SUMIFS(Transactions!$D$5:$D$1504,Transactions!$E$5:$E$1504,"Savings",Transactions!$F$5:$F$1504,8,Transactions!$G$5:$G$1504,Start!$C$6)</f>
        <v/>
      </c>
      <c r="F13" s="31">
        <f>C13-D13-E13</f>
        <v/>
      </c>
      <c r="G13" s="31">
        <f>G12+F13</f>
        <v/>
      </c>
    </row>
    <row r="14">
      <c r="B14" s="41" t="inlineStr">
        <is>
          <t>September</t>
        </is>
      </c>
      <c r="C14" s="31">
        <f>SUMIFS(Transactions!$D$5:$D$1504,Transactions!$E$5:$E$1504,"Income",Transactions!$F$5:$F$1504,9,Transactions!$G$5:$G$1504,Start!$C$6)</f>
        <v/>
      </c>
      <c r="D14" s="31">
        <f>SUMIFS(Transactions!$D$5:$D$1504,Transactions!$E$5:$E$1504,"Expense",Transactions!$F$5:$F$1504,9,Transactions!$G$5:$G$1504,Start!$C$6)</f>
        <v/>
      </c>
      <c r="E14" s="31">
        <f>SUMIFS(Transactions!$D$5:$D$1504,Transactions!$E$5:$E$1504,"Savings",Transactions!$F$5:$F$1504,9,Transactions!$G$5:$G$1504,Start!$C$6)</f>
        <v/>
      </c>
      <c r="F14" s="31">
        <f>C14-D14-E14</f>
        <v/>
      </c>
      <c r="G14" s="31">
        <f>G13+F14</f>
        <v/>
      </c>
    </row>
    <row r="15">
      <c r="B15" s="41" t="inlineStr">
        <is>
          <t>October</t>
        </is>
      </c>
      <c r="C15" s="31">
        <f>SUMIFS(Transactions!$D$5:$D$1504,Transactions!$E$5:$E$1504,"Income",Transactions!$F$5:$F$1504,10,Transactions!$G$5:$G$1504,Start!$C$6)</f>
        <v/>
      </c>
      <c r="D15" s="31">
        <f>SUMIFS(Transactions!$D$5:$D$1504,Transactions!$E$5:$E$1504,"Expense",Transactions!$F$5:$F$1504,10,Transactions!$G$5:$G$1504,Start!$C$6)</f>
        <v/>
      </c>
      <c r="E15" s="31">
        <f>SUMIFS(Transactions!$D$5:$D$1504,Transactions!$E$5:$E$1504,"Savings",Transactions!$F$5:$F$1504,10,Transactions!$G$5:$G$1504,Start!$C$6)</f>
        <v/>
      </c>
      <c r="F15" s="31">
        <f>C15-D15-E15</f>
        <v/>
      </c>
      <c r="G15" s="31">
        <f>G14+F15</f>
        <v/>
      </c>
    </row>
    <row r="16">
      <c r="B16" s="41" t="inlineStr">
        <is>
          <t>November</t>
        </is>
      </c>
      <c r="C16" s="31">
        <f>SUMIFS(Transactions!$D$5:$D$1504,Transactions!$E$5:$E$1504,"Income",Transactions!$F$5:$F$1504,11,Transactions!$G$5:$G$1504,Start!$C$6)</f>
        <v/>
      </c>
      <c r="D16" s="31">
        <f>SUMIFS(Transactions!$D$5:$D$1504,Transactions!$E$5:$E$1504,"Expense",Transactions!$F$5:$F$1504,11,Transactions!$G$5:$G$1504,Start!$C$6)</f>
        <v/>
      </c>
      <c r="E16" s="31">
        <f>SUMIFS(Transactions!$D$5:$D$1504,Transactions!$E$5:$E$1504,"Savings",Transactions!$F$5:$F$1504,11,Transactions!$G$5:$G$1504,Start!$C$6)</f>
        <v/>
      </c>
      <c r="F16" s="31">
        <f>C16-D16-E16</f>
        <v/>
      </c>
      <c r="G16" s="31">
        <f>G15+F16</f>
        <v/>
      </c>
    </row>
    <row r="17">
      <c r="B17" s="41" t="inlineStr">
        <is>
          <t>December</t>
        </is>
      </c>
      <c r="C17" s="31">
        <f>SUMIFS(Transactions!$D$5:$D$1504,Transactions!$E$5:$E$1504,"Income",Transactions!$F$5:$F$1504,12,Transactions!$G$5:$G$1504,Start!$C$6)</f>
        <v/>
      </c>
      <c r="D17" s="31">
        <f>SUMIFS(Transactions!$D$5:$D$1504,Transactions!$E$5:$E$1504,"Expense",Transactions!$F$5:$F$1504,12,Transactions!$G$5:$G$1504,Start!$C$6)</f>
        <v/>
      </c>
      <c r="E17" s="31">
        <f>SUMIFS(Transactions!$D$5:$D$1504,Transactions!$E$5:$E$1504,"Savings",Transactions!$F$5:$F$1504,12,Transactions!$G$5:$G$1504,Start!$C$6)</f>
        <v/>
      </c>
      <c r="F17" s="31">
        <f>C17-D17-E17</f>
        <v/>
      </c>
      <c r="G17" s="31">
        <f>G16+F17</f>
        <v/>
      </c>
    </row>
    <row r="18">
      <c r="B18" s="43" t="inlineStr">
        <is>
          <t>TOTAL</t>
        </is>
      </c>
      <c r="C18" s="42">
        <f>SUM(C6:C17)</f>
        <v/>
      </c>
      <c r="D18" s="42">
        <f>SUM(D6:D17)</f>
        <v/>
      </c>
      <c r="E18" s="42">
        <f>SUM(E6:E17)</f>
        <v/>
      </c>
      <c r="F18" s="42">
        <f>SUM(F6:F17)</f>
        <v/>
      </c>
      <c r="G18" s="44" t="n"/>
    </row>
    <row r="19"/>
    <row r="20">
      <c r="B20" s="3" t="inlineStr">
        <is>
          <t>Breakdown by category</t>
        </is>
      </c>
    </row>
    <row r="21" ht="30" customHeight="1">
      <c r="B21" s="27" t="inlineStr">
        <is>
          <t>Category</t>
        </is>
      </c>
      <c r="C21" s="27" t="inlineStr">
        <is>
          <t>Type</t>
        </is>
      </c>
      <c r="D21" s="27" t="inlineStr">
        <is>
          <t>Jan</t>
        </is>
      </c>
      <c r="E21" s="27" t="inlineStr">
        <is>
          <t>Feb</t>
        </is>
      </c>
      <c r="F21" s="27" t="inlineStr">
        <is>
          <t>Mar</t>
        </is>
      </c>
      <c r="G21" s="27" t="inlineStr">
        <is>
          <t>Apr</t>
        </is>
      </c>
      <c r="H21" s="27" t="inlineStr">
        <is>
          <t>May</t>
        </is>
      </c>
      <c r="I21" s="27" t="inlineStr">
        <is>
          <t>Jun</t>
        </is>
      </c>
      <c r="J21" s="27" t="inlineStr">
        <is>
          <t>Jul</t>
        </is>
      </c>
      <c r="K21" s="27" t="inlineStr">
        <is>
          <t>Aug</t>
        </is>
      </c>
      <c r="L21" s="27" t="inlineStr">
        <is>
          <t>Sep</t>
        </is>
      </c>
      <c r="M21" s="27" t="inlineStr">
        <is>
          <t>Oct</t>
        </is>
      </c>
      <c r="N21" s="27" t="inlineStr">
        <is>
          <t>Nov</t>
        </is>
      </c>
      <c r="O21" s="27" t="inlineStr">
        <is>
          <t>Dec</t>
        </is>
      </c>
      <c r="P21" s="27" t="inlineStr">
        <is>
          <t>Total</t>
        </is>
      </c>
      <c r="Q21" s="27" t="inlineStr">
        <is>
          <t>Avg./month</t>
        </is>
      </c>
    </row>
    <row r="22">
      <c r="B22" s="28">
        <f>IF(Budget!$A$6="","",Budget!$A$6)</f>
        <v/>
      </c>
      <c r="C22" s="29">
        <f>IF(Budget!$B$6="","",Budget!$B$6)</f>
        <v/>
      </c>
      <c r="D22" s="31">
        <f>IF($B22="","",SUMIFS(Transactions!$D$5:$D$1504,Transactions!$C$5:$C$1504,$B22,Transactions!$F$5:$F$1504,1,Transactions!$G$5:$G$1504,Start!$C$6))</f>
        <v/>
      </c>
      <c r="E22" s="31">
        <f>IF($B22="","",SUMIFS(Transactions!$D$5:$D$1504,Transactions!$C$5:$C$1504,$B22,Transactions!$F$5:$F$1504,2,Transactions!$G$5:$G$1504,Start!$C$6))</f>
        <v/>
      </c>
      <c r="F22" s="31">
        <f>IF($B22="","",SUMIFS(Transactions!$D$5:$D$1504,Transactions!$C$5:$C$1504,$B22,Transactions!$F$5:$F$1504,3,Transactions!$G$5:$G$1504,Start!$C$6))</f>
        <v/>
      </c>
      <c r="G22" s="31">
        <f>IF($B22="","",SUMIFS(Transactions!$D$5:$D$1504,Transactions!$C$5:$C$1504,$B22,Transactions!$F$5:$F$1504,4,Transactions!$G$5:$G$1504,Start!$C$6))</f>
        <v/>
      </c>
      <c r="H22" s="31">
        <f>IF($B22="","",SUMIFS(Transactions!$D$5:$D$1504,Transactions!$C$5:$C$1504,$B22,Transactions!$F$5:$F$1504,5,Transactions!$G$5:$G$1504,Start!$C$6))</f>
        <v/>
      </c>
      <c r="I22" s="31">
        <f>IF($B22="","",SUMIFS(Transactions!$D$5:$D$1504,Transactions!$C$5:$C$1504,$B22,Transactions!$F$5:$F$1504,6,Transactions!$G$5:$G$1504,Start!$C$6))</f>
        <v/>
      </c>
      <c r="J22" s="31">
        <f>IF($B22="","",SUMIFS(Transactions!$D$5:$D$1504,Transactions!$C$5:$C$1504,$B22,Transactions!$F$5:$F$1504,7,Transactions!$G$5:$G$1504,Start!$C$6))</f>
        <v/>
      </c>
      <c r="K22" s="31">
        <f>IF($B22="","",SUMIFS(Transactions!$D$5:$D$1504,Transactions!$C$5:$C$1504,$B22,Transactions!$F$5:$F$1504,8,Transactions!$G$5:$G$1504,Start!$C$6))</f>
        <v/>
      </c>
      <c r="L22" s="31">
        <f>IF($B22="","",SUMIFS(Transactions!$D$5:$D$1504,Transactions!$C$5:$C$1504,$B22,Transactions!$F$5:$F$1504,9,Transactions!$G$5:$G$1504,Start!$C$6))</f>
        <v/>
      </c>
      <c r="M22" s="31">
        <f>IF($B22="","",SUMIFS(Transactions!$D$5:$D$1504,Transactions!$C$5:$C$1504,$B22,Transactions!$F$5:$F$1504,10,Transactions!$G$5:$G$1504,Start!$C$6))</f>
        <v/>
      </c>
      <c r="N22" s="31">
        <f>IF($B22="","",SUMIFS(Transactions!$D$5:$D$1504,Transactions!$C$5:$C$1504,$B22,Transactions!$F$5:$F$1504,11,Transactions!$G$5:$G$1504,Start!$C$6))</f>
        <v/>
      </c>
      <c r="O22" s="31">
        <f>IF($B22="","",SUMIFS(Transactions!$D$5:$D$1504,Transactions!$C$5:$C$1504,$B22,Transactions!$F$5:$F$1504,12,Transactions!$G$5:$G$1504,Start!$C$6))</f>
        <v/>
      </c>
      <c r="P22" s="45">
        <f>IF($B22="","",SUM(D22:O22))</f>
        <v/>
      </c>
      <c r="Q22" s="31">
        <f>IF($B22="","",P22/MAX(1,Lists!$D$1))</f>
        <v/>
      </c>
    </row>
    <row r="23">
      <c r="B23" s="28">
        <f>IF(Budget!$A$7="","",Budget!$A$7)</f>
        <v/>
      </c>
      <c r="C23" s="29">
        <f>IF(Budget!$B$7="","",Budget!$B$7)</f>
        <v/>
      </c>
      <c r="D23" s="31">
        <f>IF($B23="","",SUMIFS(Transactions!$D$5:$D$1504,Transactions!$C$5:$C$1504,$B23,Transactions!$F$5:$F$1504,1,Transactions!$G$5:$G$1504,Start!$C$6))</f>
        <v/>
      </c>
      <c r="E23" s="31">
        <f>IF($B23="","",SUMIFS(Transactions!$D$5:$D$1504,Transactions!$C$5:$C$1504,$B23,Transactions!$F$5:$F$1504,2,Transactions!$G$5:$G$1504,Start!$C$6))</f>
        <v/>
      </c>
      <c r="F23" s="31">
        <f>IF($B23="","",SUMIFS(Transactions!$D$5:$D$1504,Transactions!$C$5:$C$1504,$B23,Transactions!$F$5:$F$1504,3,Transactions!$G$5:$G$1504,Start!$C$6))</f>
        <v/>
      </c>
      <c r="G23" s="31">
        <f>IF($B23="","",SUMIFS(Transactions!$D$5:$D$1504,Transactions!$C$5:$C$1504,$B23,Transactions!$F$5:$F$1504,4,Transactions!$G$5:$G$1504,Start!$C$6))</f>
        <v/>
      </c>
      <c r="H23" s="31">
        <f>IF($B23="","",SUMIFS(Transactions!$D$5:$D$1504,Transactions!$C$5:$C$1504,$B23,Transactions!$F$5:$F$1504,5,Transactions!$G$5:$G$1504,Start!$C$6))</f>
        <v/>
      </c>
      <c r="I23" s="31">
        <f>IF($B23="","",SUMIFS(Transactions!$D$5:$D$1504,Transactions!$C$5:$C$1504,$B23,Transactions!$F$5:$F$1504,6,Transactions!$G$5:$G$1504,Start!$C$6))</f>
        <v/>
      </c>
      <c r="J23" s="31">
        <f>IF($B23="","",SUMIFS(Transactions!$D$5:$D$1504,Transactions!$C$5:$C$1504,$B23,Transactions!$F$5:$F$1504,7,Transactions!$G$5:$G$1504,Start!$C$6))</f>
        <v/>
      </c>
      <c r="K23" s="31">
        <f>IF($B23="","",SUMIFS(Transactions!$D$5:$D$1504,Transactions!$C$5:$C$1504,$B23,Transactions!$F$5:$F$1504,8,Transactions!$G$5:$G$1504,Start!$C$6))</f>
        <v/>
      </c>
      <c r="L23" s="31">
        <f>IF($B23="","",SUMIFS(Transactions!$D$5:$D$1504,Transactions!$C$5:$C$1504,$B23,Transactions!$F$5:$F$1504,9,Transactions!$G$5:$G$1504,Start!$C$6))</f>
        <v/>
      </c>
      <c r="M23" s="31">
        <f>IF($B23="","",SUMIFS(Transactions!$D$5:$D$1504,Transactions!$C$5:$C$1504,$B23,Transactions!$F$5:$F$1504,10,Transactions!$G$5:$G$1504,Start!$C$6))</f>
        <v/>
      </c>
      <c r="N23" s="31">
        <f>IF($B23="","",SUMIFS(Transactions!$D$5:$D$1504,Transactions!$C$5:$C$1504,$B23,Transactions!$F$5:$F$1504,11,Transactions!$G$5:$G$1504,Start!$C$6))</f>
        <v/>
      </c>
      <c r="O23" s="31">
        <f>IF($B23="","",SUMIFS(Transactions!$D$5:$D$1504,Transactions!$C$5:$C$1504,$B23,Transactions!$F$5:$F$1504,12,Transactions!$G$5:$G$1504,Start!$C$6))</f>
        <v/>
      </c>
      <c r="P23" s="45">
        <f>IF($B23="","",SUM(D23:O23))</f>
        <v/>
      </c>
      <c r="Q23" s="31">
        <f>IF($B23="","",P23/MAX(1,Lists!$D$1))</f>
        <v/>
      </c>
    </row>
    <row r="24">
      <c r="B24" s="28">
        <f>IF(Budget!$A$8="","",Budget!$A$8)</f>
        <v/>
      </c>
      <c r="C24" s="29">
        <f>IF(Budget!$B$8="","",Budget!$B$8)</f>
        <v/>
      </c>
      <c r="D24" s="31">
        <f>IF($B24="","",SUMIFS(Transactions!$D$5:$D$1504,Transactions!$C$5:$C$1504,$B24,Transactions!$F$5:$F$1504,1,Transactions!$G$5:$G$1504,Start!$C$6))</f>
        <v/>
      </c>
      <c r="E24" s="31">
        <f>IF($B24="","",SUMIFS(Transactions!$D$5:$D$1504,Transactions!$C$5:$C$1504,$B24,Transactions!$F$5:$F$1504,2,Transactions!$G$5:$G$1504,Start!$C$6))</f>
        <v/>
      </c>
      <c r="F24" s="31">
        <f>IF($B24="","",SUMIFS(Transactions!$D$5:$D$1504,Transactions!$C$5:$C$1504,$B24,Transactions!$F$5:$F$1504,3,Transactions!$G$5:$G$1504,Start!$C$6))</f>
        <v/>
      </c>
      <c r="G24" s="31">
        <f>IF($B24="","",SUMIFS(Transactions!$D$5:$D$1504,Transactions!$C$5:$C$1504,$B24,Transactions!$F$5:$F$1504,4,Transactions!$G$5:$G$1504,Start!$C$6))</f>
        <v/>
      </c>
      <c r="H24" s="31">
        <f>IF($B24="","",SUMIFS(Transactions!$D$5:$D$1504,Transactions!$C$5:$C$1504,$B24,Transactions!$F$5:$F$1504,5,Transactions!$G$5:$G$1504,Start!$C$6))</f>
        <v/>
      </c>
      <c r="I24" s="31">
        <f>IF($B24="","",SUMIFS(Transactions!$D$5:$D$1504,Transactions!$C$5:$C$1504,$B24,Transactions!$F$5:$F$1504,6,Transactions!$G$5:$G$1504,Start!$C$6))</f>
        <v/>
      </c>
      <c r="J24" s="31">
        <f>IF($B24="","",SUMIFS(Transactions!$D$5:$D$1504,Transactions!$C$5:$C$1504,$B24,Transactions!$F$5:$F$1504,7,Transactions!$G$5:$G$1504,Start!$C$6))</f>
        <v/>
      </c>
      <c r="K24" s="31">
        <f>IF($B24="","",SUMIFS(Transactions!$D$5:$D$1504,Transactions!$C$5:$C$1504,$B24,Transactions!$F$5:$F$1504,8,Transactions!$G$5:$G$1504,Start!$C$6))</f>
        <v/>
      </c>
      <c r="L24" s="31">
        <f>IF($B24="","",SUMIFS(Transactions!$D$5:$D$1504,Transactions!$C$5:$C$1504,$B24,Transactions!$F$5:$F$1504,9,Transactions!$G$5:$G$1504,Start!$C$6))</f>
        <v/>
      </c>
      <c r="M24" s="31">
        <f>IF($B24="","",SUMIFS(Transactions!$D$5:$D$1504,Transactions!$C$5:$C$1504,$B24,Transactions!$F$5:$F$1504,10,Transactions!$G$5:$G$1504,Start!$C$6))</f>
        <v/>
      </c>
      <c r="N24" s="31">
        <f>IF($B24="","",SUMIFS(Transactions!$D$5:$D$1504,Transactions!$C$5:$C$1504,$B24,Transactions!$F$5:$F$1504,11,Transactions!$G$5:$G$1504,Start!$C$6))</f>
        <v/>
      </c>
      <c r="O24" s="31">
        <f>IF($B24="","",SUMIFS(Transactions!$D$5:$D$1504,Transactions!$C$5:$C$1504,$B24,Transactions!$F$5:$F$1504,12,Transactions!$G$5:$G$1504,Start!$C$6))</f>
        <v/>
      </c>
      <c r="P24" s="45">
        <f>IF($B24="","",SUM(D24:O24))</f>
        <v/>
      </c>
      <c r="Q24" s="31">
        <f>IF($B24="","",P24/MAX(1,Lists!$D$1))</f>
        <v/>
      </c>
    </row>
    <row r="25">
      <c r="B25" s="28">
        <f>IF(Budget!$A$9="","",Budget!$A$9)</f>
        <v/>
      </c>
      <c r="C25" s="29">
        <f>IF(Budget!$B$9="","",Budget!$B$9)</f>
        <v/>
      </c>
      <c r="D25" s="31">
        <f>IF($B25="","",SUMIFS(Transactions!$D$5:$D$1504,Transactions!$C$5:$C$1504,$B25,Transactions!$F$5:$F$1504,1,Transactions!$G$5:$G$1504,Start!$C$6))</f>
        <v/>
      </c>
      <c r="E25" s="31">
        <f>IF($B25="","",SUMIFS(Transactions!$D$5:$D$1504,Transactions!$C$5:$C$1504,$B25,Transactions!$F$5:$F$1504,2,Transactions!$G$5:$G$1504,Start!$C$6))</f>
        <v/>
      </c>
      <c r="F25" s="31">
        <f>IF($B25="","",SUMIFS(Transactions!$D$5:$D$1504,Transactions!$C$5:$C$1504,$B25,Transactions!$F$5:$F$1504,3,Transactions!$G$5:$G$1504,Start!$C$6))</f>
        <v/>
      </c>
      <c r="G25" s="31">
        <f>IF($B25="","",SUMIFS(Transactions!$D$5:$D$1504,Transactions!$C$5:$C$1504,$B25,Transactions!$F$5:$F$1504,4,Transactions!$G$5:$G$1504,Start!$C$6))</f>
        <v/>
      </c>
      <c r="H25" s="31">
        <f>IF($B25="","",SUMIFS(Transactions!$D$5:$D$1504,Transactions!$C$5:$C$1504,$B25,Transactions!$F$5:$F$1504,5,Transactions!$G$5:$G$1504,Start!$C$6))</f>
        <v/>
      </c>
      <c r="I25" s="31">
        <f>IF($B25="","",SUMIFS(Transactions!$D$5:$D$1504,Transactions!$C$5:$C$1504,$B25,Transactions!$F$5:$F$1504,6,Transactions!$G$5:$G$1504,Start!$C$6))</f>
        <v/>
      </c>
      <c r="J25" s="31">
        <f>IF($B25="","",SUMIFS(Transactions!$D$5:$D$1504,Transactions!$C$5:$C$1504,$B25,Transactions!$F$5:$F$1504,7,Transactions!$G$5:$G$1504,Start!$C$6))</f>
        <v/>
      </c>
      <c r="K25" s="31">
        <f>IF($B25="","",SUMIFS(Transactions!$D$5:$D$1504,Transactions!$C$5:$C$1504,$B25,Transactions!$F$5:$F$1504,8,Transactions!$G$5:$G$1504,Start!$C$6))</f>
        <v/>
      </c>
      <c r="L25" s="31">
        <f>IF($B25="","",SUMIFS(Transactions!$D$5:$D$1504,Transactions!$C$5:$C$1504,$B25,Transactions!$F$5:$F$1504,9,Transactions!$G$5:$G$1504,Start!$C$6))</f>
        <v/>
      </c>
      <c r="M25" s="31">
        <f>IF($B25="","",SUMIFS(Transactions!$D$5:$D$1504,Transactions!$C$5:$C$1504,$B25,Transactions!$F$5:$F$1504,10,Transactions!$G$5:$G$1504,Start!$C$6))</f>
        <v/>
      </c>
      <c r="N25" s="31">
        <f>IF($B25="","",SUMIFS(Transactions!$D$5:$D$1504,Transactions!$C$5:$C$1504,$B25,Transactions!$F$5:$F$1504,11,Transactions!$G$5:$G$1504,Start!$C$6))</f>
        <v/>
      </c>
      <c r="O25" s="31">
        <f>IF($B25="","",SUMIFS(Transactions!$D$5:$D$1504,Transactions!$C$5:$C$1504,$B25,Transactions!$F$5:$F$1504,12,Transactions!$G$5:$G$1504,Start!$C$6))</f>
        <v/>
      </c>
      <c r="P25" s="45">
        <f>IF($B25="","",SUM(D25:O25))</f>
        <v/>
      </c>
      <c r="Q25" s="31">
        <f>IF($B25="","",P25/MAX(1,Lists!$D$1))</f>
        <v/>
      </c>
    </row>
    <row r="26">
      <c r="B26" s="28">
        <f>IF(Budget!$A$10="","",Budget!$A$10)</f>
        <v/>
      </c>
      <c r="C26" s="29">
        <f>IF(Budget!$B$10="","",Budget!$B$10)</f>
        <v/>
      </c>
      <c r="D26" s="31">
        <f>IF($B26="","",SUMIFS(Transactions!$D$5:$D$1504,Transactions!$C$5:$C$1504,$B26,Transactions!$F$5:$F$1504,1,Transactions!$G$5:$G$1504,Start!$C$6))</f>
        <v/>
      </c>
      <c r="E26" s="31">
        <f>IF($B26="","",SUMIFS(Transactions!$D$5:$D$1504,Transactions!$C$5:$C$1504,$B26,Transactions!$F$5:$F$1504,2,Transactions!$G$5:$G$1504,Start!$C$6))</f>
        <v/>
      </c>
      <c r="F26" s="31">
        <f>IF($B26="","",SUMIFS(Transactions!$D$5:$D$1504,Transactions!$C$5:$C$1504,$B26,Transactions!$F$5:$F$1504,3,Transactions!$G$5:$G$1504,Start!$C$6))</f>
        <v/>
      </c>
      <c r="G26" s="31">
        <f>IF($B26="","",SUMIFS(Transactions!$D$5:$D$1504,Transactions!$C$5:$C$1504,$B26,Transactions!$F$5:$F$1504,4,Transactions!$G$5:$G$1504,Start!$C$6))</f>
        <v/>
      </c>
      <c r="H26" s="31">
        <f>IF($B26="","",SUMIFS(Transactions!$D$5:$D$1504,Transactions!$C$5:$C$1504,$B26,Transactions!$F$5:$F$1504,5,Transactions!$G$5:$G$1504,Start!$C$6))</f>
        <v/>
      </c>
      <c r="I26" s="31">
        <f>IF($B26="","",SUMIFS(Transactions!$D$5:$D$1504,Transactions!$C$5:$C$1504,$B26,Transactions!$F$5:$F$1504,6,Transactions!$G$5:$G$1504,Start!$C$6))</f>
        <v/>
      </c>
      <c r="J26" s="31">
        <f>IF($B26="","",SUMIFS(Transactions!$D$5:$D$1504,Transactions!$C$5:$C$1504,$B26,Transactions!$F$5:$F$1504,7,Transactions!$G$5:$G$1504,Start!$C$6))</f>
        <v/>
      </c>
      <c r="K26" s="31">
        <f>IF($B26="","",SUMIFS(Transactions!$D$5:$D$1504,Transactions!$C$5:$C$1504,$B26,Transactions!$F$5:$F$1504,8,Transactions!$G$5:$G$1504,Start!$C$6))</f>
        <v/>
      </c>
      <c r="L26" s="31">
        <f>IF($B26="","",SUMIFS(Transactions!$D$5:$D$1504,Transactions!$C$5:$C$1504,$B26,Transactions!$F$5:$F$1504,9,Transactions!$G$5:$G$1504,Start!$C$6))</f>
        <v/>
      </c>
      <c r="M26" s="31">
        <f>IF($B26="","",SUMIFS(Transactions!$D$5:$D$1504,Transactions!$C$5:$C$1504,$B26,Transactions!$F$5:$F$1504,10,Transactions!$G$5:$G$1504,Start!$C$6))</f>
        <v/>
      </c>
      <c r="N26" s="31">
        <f>IF($B26="","",SUMIFS(Transactions!$D$5:$D$1504,Transactions!$C$5:$C$1504,$B26,Transactions!$F$5:$F$1504,11,Transactions!$G$5:$G$1504,Start!$C$6))</f>
        <v/>
      </c>
      <c r="O26" s="31">
        <f>IF($B26="","",SUMIFS(Transactions!$D$5:$D$1504,Transactions!$C$5:$C$1504,$B26,Transactions!$F$5:$F$1504,12,Transactions!$G$5:$G$1504,Start!$C$6))</f>
        <v/>
      </c>
      <c r="P26" s="45">
        <f>IF($B26="","",SUM(D26:O26))</f>
        <v/>
      </c>
      <c r="Q26" s="31">
        <f>IF($B26="","",P26/MAX(1,Lists!$D$1))</f>
        <v/>
      </c>
    </row>
    <row r="27">
      <c r="B27" s="28">
        <f>IF(Budget!$A$11="","",Budget!$A$11)</f>
        <v/>
      </c>
      <c r="C27" s="29">
        <f>IF(Budget!$B$11="","",Budget!$B$11)</f>
        <v/>
      </c>
      <c r="D27" s="31">
        <f>IF($B27="","",SUMIFS(Transactions!$D$5:$D$1504,Transactions!$C$5:$C$1504,$B27,Transactions!$F$5:$F$1504,1,Transactions!$G$5:$G$1504,Start!$C$6))</f>
        <v/>
      </c>
      <c r="E27" s="31">
        <f>IF($B27="","",SUMIFS(Transactions!$D$5:$D$1504,Transactions!$C$5:$C$1504,$B27,Transactions!$F$5:$F$1504,2,Transactions!$G$5:$G$1504,Start!$C$6))</f>
        <v/>
      </c>
      <c r="F27" s="31">
        <f>IF($B27="","",SUMIFS(Transactions!$D$5:$D$1504,Transactions!$C$5:$C$1504,$B27,Transactions!$F$5:$F$1504,3,Transactions!$G$5:$G$1504,Start!$C$6))</f>
        <v/>
      </c>
      <c r="G27" s="31">
        <f>IF($B27="","",SUMIFS(Transactions!$D$5:$D$1504,Transactions!$C$5:$C$1504,$B27,Transactions!$F$5:$F$1504,4,Transactions!$G$5:$G$1504,Start!$C$6))</f>
        <v/>
      </c>
      <c r="H27" s="31">
        <f>IF($B27="","",SUMIFS(Transactions!$D$5:$D$1504,Transactions!$C$5:$C$1504,$B27,Transactions!$F$5:$F$1504,5,Transactions!$G$5:$G$1504,Start!$C$6))</f>
        <v/>
      </c>
      <c r="I27" s="31">
        <f>IF($B27="","",SUMIFS(Transactions!$D$5:$D$1504,Transactions!$C$5:$C$1504,$B27,Transactions!$F$5:$F$1504,6,Transactions!$G$5:$G$1504,Start!$C$6))</f>
        <v/>
      </c>
      <c r="J27" s="31">
        <f>IF($B27="","",SUMIFS(Transactions!$D$5:$D$1504,Transactions!$C$5:$C$1504,$B27,Transactions!$F$5:$F$1504,7,Transactions!$G$5:$G$1504,Start!$C$6))</f>
        <v/>
      </c>
      <c r="K27" s="31">
        <f>IF($B27="","",SUMIFS(Transactions!$D$5:$D$1504,Transactions!$C$5:$C$1504,$B27,Transactions!$F$5:$F$1504,8,Transactions!$G$5:$G$1504,Start!$C$6))</f>
        <v/>
      </c>
      <c r="L27" s="31">
        <f>IF($B27="","",SUMIFS(Transactions!$D$5:$D$1504,Transactions!$C$5:$C$1504,$B27,Transactions!$F$5:$F$1504,9,Transactions!$G$5:$G$1504,Start!$C$6))</f>
        <v/>
      </c>
      <c r="M27" s="31">
        <f>IF($B27="","",SUMIFS(Transactions!$D$5:$D$1504,Transactions!$C$5:$C$1504,$B27,Transactions!$F$5:$F$1504,10,Transactions!$G$5:$G$1504,Start!$C$6))</f>
        <v/>
      </c>
      <c r="N27" s="31">
        <f>IF($B27="","",SUMIFS(Transactions!$D$5:$D$1504,Transactions!$C$5:$C$1504,$B27,Transactions!$F$5:$F$1504,11,Transactions!$G$5:$G$1504,Start!$C$6))</f>
        <v/>
      </c>
      <c r="O27" s="31">
        <f>IF($B27="","",SUMIFS(Transactions!$D$5:$D$1504,Transactions!$C$5:$C$1504,$B27,Transactions!$F$5:$F$1504,12,Transactions!$G$5:$G$1504,Start!$C$6))</f>
        <v/>
      </c>
      <c r="P27" s="45">
        <f>IF($B27="","",SUM(D27:O27))</f>
        <v/>
      </c>
      <c r="Q27" s="31">
        <f>IF($B27="","",P27/MAX(1,Lists!$D$1))</f>
        <v/>
      </c>
    </row>
    <row r="28">
      <c r="B28" s="28">
        <f>IF(Budget!$A$12="","",Budget!$A$12)</f>
        <v/>
      </c>
      <c r="C28" s="29">
        <f>IF(Budget!$B$12="","",Budget!$B$12)</f>
        <v/>
      </c>
      <c r="D28" s="31">
        <f>IF($B28="","",SUMIFS(Transactions!$D$5:$D$1504,Transactions!$C$5:$C$1504,$B28,Transactions!$F$5:$F$1504,1,Transactions!$G$5:$G$1504,Start!$C$6))</f>
        <v/>
      </c>
      <c r="E28" s="31">
        <f>IF($B28="","",SUMIFS(Transactions!$D$5:$D$1504,Transactions!$C$5:$C$1504,$B28,Transactions!$F$5:$F$1504,2,Transactions!$G$5:$G$1504,Start!$C$6))</f>
        <v/>
      </c>
      <c r="F28" s="31">
        <f>IF($B28="","",SUMIFS(Transactions!$D$5:$D$1504,Transactions!$C$5:$C$1504,$B28,Transactions!$F$5:$F$1504,3,Transactions!$G$5:$G$1504,Start!$C$6))</f>
        <v/>
      </c>
      <c r="G28" s="31">
        <f>IF($B28="","",SUMIFS(Transactions!$D$5:$D$1504,Transactions!$C$5:$C$1504,$B28,Transactions!$F$5:$F$1504,4,Transactions!$G$5:$G$1504,Start!$C$6))</f>
        <v/>
      </c>
      <c r="H28" s="31">
        <f>IF($B28="","",SUMIFS(Transactions!$D$5:$D$1504,Transactions!$C$5:$C$1504,$B28,Transactions!$F$5:$F$1504,5,Transactions!$G$5:$G$1504,Start!$C$6))</f>
        <v/>
      </c>
      <c r="I28" s="31">
        <f>IF($B28="","",SUMIFS(Transactions!$D$5:$D$1504,Transactions!$C$5:$C$1504,$B28,Transactions!$F$5:$F$1504,6,Transactions!$G$5:$G$1504,Start!$C$6))</f>
        <v/>
      </c>
      <c r="J28" s="31">
        <f>IF($B28="","",SUMIFS(Transactions!$D$5:$D$1504,Transactions!$C$5:$C$1504,$B28,Transactions!$F$5:$F$1504,7,Transactions!$G$5:$G$1504,Start!$C$6))</f>
        <v/>
      </c>
      <c r="K28" s="31">
        <f>IF($B28="","",SUMIFS(Transactions!$D$5:$D$1504,Transactions!$C$5:$C$1504,$B28,Transactions!$F$5:$F$1504,8,Transactions!$G$5:$G$1504,Start!$C$6))</f>
        <v/>
      </c>
      <c r="L28" s="31">
        <f>IF($B28="","",SUMIFS(Transactions!$D$5:$D$1504,Transactions!$C$5:$C$1504,$B28,Transactions!$F$5:$F$1504,9,Transactions!$G$5:$G$1504,Start!$C$6))</f>
        <v/>
      </c>
      <c r="M28" s="31">
        <f>IF($B28="","",SUMIFS(Transactions!$D$5:$D$1504,Transactions!$C$5:$C$1504,$B28,Transactions!$F$5:$F$1504,10,Transactions!$G$5:$G$1504,Start!$C$6))</f>
        <v/>
      </c>
      <c r="N28" s="31">
        <f>IF($B28="","",SUMIFS(Transactions!$D$5:$D$1504,Transactions!$C$5:$C$1504,$B28,Transactions!$F$5:$F$1504,11,Transactions!$G$5:$G$1504,Start!$C$6))</f>
        <v/>
      </c>
      <c r="O28" s="31">
        <f>IF($B28="","",SUMIFS(Transactions!$D$5:$D$1504,Transactions!$C$5:$C$1504,$B28,Transactions!$F$5:$F$1504,12,Transactions!$G$5:$G$1504,Start!$C$6))</f>
        <v/>
      </c>
      <c r="P28" s="45">
        <f>IF($B28="","",SUM(D28:O28))</f>
        <v/>
      </c>
      <c r="Q28" s="31">
        <f>IF($B28="","",P28/MAX(1,Lists!$D$1))</f>
        <v/>
      </c>
    </row>
    <row r="29">
      <c r="B29" s="28">
        <f>IF(Budget!$A$13="","",Budget!$A$13)</f>
        <v/>
      </c>
      <c r="C29" s="29">
        <f>IF(Budget!$B$13="","",Budget!$B$13)</f>
        <v/>
      </c>
      <c r="D29" s="31">
        <f>IF($B29="","",SUMIFS(Transactions!$D$5:$D$1504,Transactions!$C$5:$C$1504,$B29,Transactions!$F$5:$F$1504,1,Transactions!$G$5:$G$1504,Start!$C$6))</f>
        <v/>
      </c>
      <c r="E29" s="31">
        <f>IF($B29="","",SUMIFS(Transactions!$D$5:$D$1504,Transactions!$C$5:$C$1504,$B29,Transactions!$F$5:$F$1504,2,Transactions!$G$5:$G$1504,Start!$C$6))</f>
        <v/>
      </c>
      <c r="F29" s="31">
        <f>IF($B29="","",SUMIFS(Transactions!$D$5:$D$1504,Transactions!$C$5:$C$1504,$B29,Transactions!$F$5:$F$1504,3,Transactions!$G$5:$G$1504,Start!$C$6))</f>
        <v/>
      </c>
      <c r="G29" s="31">
        <f>IF($B29="","",SUMIFS(Transactions!$D$5:$D$1504,Transactions!$C$5:$C$1504,$B29,Transactions!$F$5:$F$1504,4,Transactions!$G$5:$G$1504,Start!$C$6))</f>
        <v/>
      </c>
      <c r="H29" s="31">
        <f>IF($B29="","",SUMIFS(Transactions!$D$5:$D$1504,Transactions!$C$5:$C$1504,$B29,Transactions!$F$5:$F$1504,5,Transactions!$G$5:$G$1504,Start!$C$6))</f>
        <v/>
      </c>
      <c r="I29" s="31">
        <f>IF($B29="","",SUMIFS(Transactions!$D$5:$D$1504,Transactions!$C$5:$C$1504,$B29,Transactions!$F$5:$F$1504,6,Transactions!$G$5:$G$1504,Start!$C$6))</f>
        <v/>
      </c>
      <c r="J29" s="31">
        <f>IF($B29="","",SUMIFS(Transactions!$D$5:$D$1504,Transactions!$C$5:$C$1504,$B29,Transactions!$F$5:$F$1504,7,Transactions!$G$5:$G$1504,Start!$C$6))</f>
        <v/>
      </c>
      <c r="K29" s="31">
        <f>IF($B29="","",SUMIFS(Transactions!$D$5:$D$1504,Transactions!$C$5:$C$1504,$B29,Transactions!$F$5:$F$1504,8,Transactions!$G$5:$G$1504,Start!$C$6))</f>
        <v/>
      </c>
      <c r="L29" s="31">
        <f>IF($B29="","",SUMIFS(Transactions!$D$5:$D$1504,Transactions!$C$5:$C$1504,$B29,Transactions!$F$5:$F$1504,9,Transactions!$G$5:$G$1504,Start!$C$6))</f>
        <v/>
      </c>
      <c r="M29" s="31">
        <f>IF($B29="","",SUMIFS(Transactions!$D$5:$D$1504,Transactions!$C$5:$C$1504,$B29,Transactions!$F$5:$F$1504,10,Transactions!$G$5:$G$1504,Start!$C$6))</f>
        <v/>
      </c>
      <c r="N29" s="31">
        <f>IF($B29="","",SUMIFS(Transactions!$D$5:$D$1504,Transactions!$C$5:$C$1504,$B29,Transactions!$F$5:$F$1504,11,Transactions!$G$5:$G$1504,Start!$C$6))</f>
        <v/>
      </c>
      <c r="O29" s="31">
        <f>IF($B29="","",SUMIFS(Transactions!$D$5:$D$1504,Transactions!$C$5:$C$1504,$B29,Transactions!$F$5:$F$1504,12,Transactions!$G$5:$G$1504,Start!$C$6))</f>
        <v/>
      </c>
      <c r="P29" s="45">
        <f>IF($B29="","",SUM(D29:O29))</f>
        <v/>
      </c>
      <c r="Q29" s="31">
        <f>IF($B29="","",P29/MAX(1,Lists!$D$1))</f>
        <v/>
      </c>
    </row>
    <row r="30">
      <c r="B30" s="28">
        <f>IF(Budget!$A$14="","",Budget!$A$14)</f>
        <v/>
      </c>
      <c r="C30" s="29">
        <f>IF(Budget!$B$14="","",Budget!$B$14)</f>
        <v/>
      </c>
      <c r="D30" s="31">
        <f>IF($B30="","",SUMIFS(Transactions!$D$5:$D$1504,Transactions!$C$5:$C$1504,$B30,Transactions!$F$5:$F$1504,1,Transactions!$G$5:$G$1504,Start!$C$6))</f>
        <v/>
      </c>
      <c r="E30" s="31">
        <f>IF($B30="","",SUMIFS(Transactions!$D$5:$D$1504,Transactions!$C$5:$C$1504,$B30,Transactions!$F$5:$F$1504,2,Transactions!$G$5:$G$1504,Start!$C$6))</f>
        <v/>
      </c>
      <c r="F30" s="31">
        <f>IF($B30="","",SUMIFS(Transactions!$D$5:$D$1504,Transactions!$C$5:$C$1504,$B30,Transactions!$F$5:$F$1504,3,Transactions!$G$5:$G$1504,Start!$C$6))</f>
        <v/>
      </c>
      <c r="G30" s="31">
        <f>IF($B30="","",SUMIFS(Transactions!$D$5:$D$1504,Transactions!$C$5:$C$1504,$B30,Transactions!$F$5:$F$1504,4,Transactions!$G$5:$G$1504,Start!$C$6))</f>
        <v/>
      </c>
      <c r="H30" s="31">
        <f>IF($B30="","",SUMIFS(Transactions!$D$5:$D$1504,Transactions!$C$5:$C$1504,$B30,Transactions!$F$5:$F$1504,5,Transactions!$G$5:$G$1504,Start!$C$6))</f>
        <v/>
      </c>
      <c r="I30" s="31">
        <f>IF($B30="","",SUMIFS(Transactions!$D$5:$D$1504,Transactions!$C$5:$C$1504,$B30,Transactions!$F$5:$F$1504,6,Transactions!$G$5:$G$1504,Start!$C$6))</f>
        <v/>
      </c>
      <c r="J30" s="31">
        <f>IF($B30="","",SUMIFS(Transactions!$D$5:$D$1504,Transactions!$C$5:$C$1504,$B30,Transactions!$F$5:$F$1504,7,Transactions!$G$5:$G$1504,Start!$C$6))</f>
        <v/>
      </c>
      <c r="K30" s="31">
        <f>IF($B30="","",SUMIFS(Transactions!$D$5:$D$1504,Transactions!$C$5:$C$1504,$B30,Transactions!$F$5:$F$1504,8,Transactions!$G$5:$G$1504,Start!$C$6))</f>
        <v/>
      </c>
      <c r="L30" s="31">
        <f>IF($B30="","",SUMIFS(Transactions!$D$5:$D$1504,Transactions!$C$5:$C$1504,$B30,Transactions!$F$5:$F$1504,9,Transactions!$G$5:$G$1504,Start!$C$6))</f>
        <v/>
      </c>
      <c r="M30" s="31">
        <f>IF($B30="","",SUMIFS(Transactions!$D$5:$D$1504,Transactions!$C$5:$C$1504,$B30,Transactions!$F$5:$F$1504,10,Transactions!$G$5:$G$1504,Start!$C$6))</f>
        <v/>
      </c>
      <c r="N30" s="31">
        <f>IF($B30="","",SUMIFS(Transactions!$D$5:$D$1504,Transactions!$C$5:$C$1504,$B30,Transactions!$F$5:$F$1504,11,Transactions!$G$5:$G$1504,Start!$C$6))</f>
        <v/>
      </c>
      <c r="O30" s="31">
        <f>IF($B30="","",SUMIFS(Transactions!$D$5:$D$1504,Transactions!$C$5:$C$1504,$B30,Transactions!$F$5:$F$1504,12,Transactions!$G$5:$G$1504,Start!$C$6))</f>
        <v/>
      </c>
      <c r="P30" s="45">
        <f>IF($B30="","",SUM(D30:O30))</f>
        <v/>
      </c>
      <c r="Q30" s="31">
        <f>IF($B30="","",P30/MAX(1,Lists!$D$1))</f>
        <v/>
      </c>
    </row>
    <row r="31">
      <c r="B31" s="28">
        <f>IF(Budget!$A$15="","",Budget!$A$15)</f>
        <v/>
      </c>
      <c r="C31" s="29">
        <f>IF(Budget!$B$15="","",Budget!$B$15)</f>
        <v/>
      </c>
      <c r="D31" s="31">
        <f>IF($B31="","",SUMIFS(Transactions!$D$5:$D$1504,Transactions!$C$5:$C$1504,$B31,Transactions!$F$5:$F$1504,1,Transactions!$G$5:$G$1504,Start!$C$6))</f>
        <v/>
      </c>
      <c r="E31" s="31">
        <f>IF($B31="","",SUMIFS(Transactions!$D$5:$D$1504,Transactions!$C$5:$C$1504,$B31,Transactions!$F$5:$F$1504,2,Transactions!$G$5:$G$1504,Start!$C$6))</f>
        <v/>
      </c>
      <c r="F31" s="31">
        <f>IF($B31="","",SUMIFS(Transactions!$D$5:$D$1504,Transactions!$C$5:$C$1504,$B31,Transactions!$F$5:$F$1504,3,Transactions!$G$5:$G$1504,Start!$C$6))</f>
        <v/>
      </c>
      <c r="G31" s="31">
        <f>IF($B31="","",SUMIFS(Transactions!$D$5:$D$1504,Transactions!$C$5:$C$1504,$B31,Transactions!$F$5:$F$1504,4,Transactions!$G$5:$G$1504,Start!$C$6))</f>
        <v/>
      </c>
      <c r="H31" s="31">
        <f>IF($B31="","",SUMIFS(Transactions!$D$5:$D$1504,Transactions!$C$5:$C$1504,$B31,Transactions!$F$5:$F$1504,5,Transactions!$G$5:$G$1504,Start!$C$6))</f>
        <v/>
      </c>
      <c r="I31" s="31">
        <f>IF($B31="","",SUMIFS(Transactions!$D$5:$D$1504,Transactions!$C$5:$C$1504,$B31,Transactions!$F$5:$F$1504,6,Transactions!$G$5:$G$1504,Start!$C$6))</f>
        <v/>
      </c>
      <c r="J31" s="31">
        <f>IF($B31="","",SUMIFS(Transactions!$D$5:$D$1504,Transactions!$C$5:$C$1504,$B31,Transactions!$F$5:$F$1504,7,Transactions!$G$5:$G$1504,Start!$C$6))</f>
        <v/>
      </c>
      <c r="K31" s="31">
        <f>IF($B31="","",SUMIFS(Transactions!$D$5:$D$1504,Transactions!$C$5:$C$1504,$B31,Transactions!$F$5:$F$1504,8,Transactions!$G$5:$G$1504,Start!$C$6))</f>
        <v/>
      </c>
      <c r="L31" s="31">
        <f>IF($B31="","",SUMIFS(Transactions!$D$5:$D$1504,Transactions!$C$5:$C$1504,$B31,Transactions!$F$5:$F$1504,9,Transactions!$G$5:$G$1504,Start!$C$6))</f>
        <v/>
      </c>
      <c r="M31" s="31">
        <f>IF($B31="","",SUMIFS(Transactions!$D$5:$D$1504,Transactions!$C$5:$C$1504,$B31,Transactions!$F$5:$F$1504,10,Transactions!$G$5:$G$1504,Start!$C$6))</f>
        <v/>
      </c>
      <c r="N31" s="31">
        <f>IF($B31="","",SUMIFS(Transactions!$D$5:$D$1504,Transactions!$C$5:$C$1504,$B31,Transactions!$F$5:$F$1504,11,Transactions!$G$5:$G$1504,Start!$C$6))</f>
        <v/>
      </c>
      <c r="O31" s="31">
        <f>IF($B31="","",SUMIFS(Transactions!$D$5:$D$1504,Transactions!$C$5:$C$1504,$B31,Transactions!$F$5:$F$1504,12,Transactions!$G$5:$G$1504,Start!$C$6))</f>
        <v/>
      </c>
      <c r="P31" s="45">
        <f>IF($B31="","",SUM(D31:O31))</f>
        <v/>
      </c>
      <c r="Q31" s="31">
        <f>IF($B31="","",P31/MAX(1,Lists!$D$1))</f>
        <v/>
      </c>
    </row>
    <row r="32">
      <c r="B32" s="28">
        <f>IF(Budget!$A$16="","",Budget!$A$16)</f>
        <v/>
      </c>
      <c r="C32" s="29">
        <f>IF(Budget!$B$16="","",Budget!$B$16)</f>
        <v/>
      </c>
      <c r="D32" s="31">
        <f>IF($B32="","",SUMIFS(Transactions!$D$5:$D$1504,Transactions!$C$5:$C$1504,$B32,Transactions!$F$5:$F$1504,1,Transactions!$G$5:$G$1504,Start!$C$6))</f>
        <v/>
      </c>
      <c r="E32" s="31">
        <f>IF($B32="","",SUMIFS(Transactions!$D$5:$D$1504,Transactions!$C$5:$C$1504,$B32,Transactions!$F$5:$F$1504,2,Transactions!$G$5:$G$1504,Start!$C$6))</f>
        <v/>
      </c>
      <c r="F32" s="31">
        <f>IF($B32="","",SUMIFS(Transactions!$D$5:$D$1504,Transactions!$C$5:$C$1504,$B32,Transactions!$F$5:$F$1504,3,Transactions!$G$5:$G$1504,Start!$C$6))</f>
        <v/>
      </c>
      <c r="G32" s="31">
        <f>IF($B32="","",SUMIFS(Transactions!$D$5:$D$1504,Transactions!$C$5:$C$1504,$B32,Transactions!$F$5:$F$1504,4,Transactions!$G$5:$G$1504,Start!$C$6))</f>
        <v/>
      </c>
      <c r="H32" s="31">
        <f>IF($B32="","",SUMIFS(Transactions!$D$5:$D$1504,Transactions!$C$5:$C$1504,$B32,Transactions!$F$5:$F$1504,5,Transactions!$G$5:$G$1504,Start!$C$6))</f>
        <v/>
      </c>
      <c r="I32" s="31">
        <f>IF($B32="","",SUMIFS(Transactions!$D$5:$D$1504,Transactions!$C$5:$C$1504,$B32,Transactions!$F$5:$F$1504,6,Transactions!$G$5:$G$1504,Start!$C$6))</f>
        <v/>
      </c>
      <c r="J32" s="31">
        <f>IF($B32="","",SUMIFS(Transactions!$D$5:$D$1504,Transactions!$C$5:$C$1504,$B32,Transactions!$F$5:$F$1504,7,Transactions!$G$5:$G$1504,Start!$C$6))</f>
        <v/>
      </c>
      <c r="K32" s="31">
        <f>IF($B32="","",SUMIFS(Transactions!$D$5:$D$1504,Transactions!$C$5:$C$1504,$B32,Transactions!$F$5:$F$1504,8,Transactions!$G$5:$G$1504,Start!$C$6))</f>
        <v/>
      </c>
      <c r="L32" s="31">
        <f>IF($B32="","",SUMIFS(Transactions!$D$5:$D$1504,Transactions!$C$5:$C$1504,$B32,Transactions!$F$5:$F$1504,9,Transactions!$G$5:$G$1504,Start!$C$6))</f>
        <v/>
      </c>
      <c r="M32" s="31">
        <f>IF($B32="","",SUMIFS(Transactions!$D$5:$D$1504,Transactions!$C$5:$C$1504,$B32,Transactions!$F$5:$F$1504,10,Transactions!$G$5:$G$1504,Start!$C$6))</f>
        <v/>
      </c>
      <c r="N32" s="31">
        <f>IF($B32="","",SUMIFS(Transactions!$D$5:$D$1504,Transactions!$C$5:$C$1504,$B32,Transactions!$F$5:$F$1504,11,Transactions!$G$5:$G$1504,Start!$C$6))</f>
        <v/>
      </c>
      <c r="O32" s="31">
        <f>IF($B32="","",SUMIFS(Transactions!$D$5:$D$1504,Transactions!$C$5:$C$1504,$B32,Transactions!$F$5:$F$1504,12,Transactions!$G$5:$G$1504,Start!$C$6))</f>
        <v/>
      </c>
      <c r="P32" s="45">
        <f>IF($B32="","",SUM(D32:O32))</f>
        <v/>
      </c>
      <c r="Q32" s="31">
        <f>IF($B32="","",P32/MAX(1,Lists!$D$1))</f>
        <v/>
      </c>
    </row>
    <row r="33">
      <c r="B33" s="28">
        <f>IF(Budget!$A$17="","",Budget!$A$17)</f>
        <v/>
      </c>
      <c r="C33" s="29">
        <f>IF(Budget!$B$17="","",Budget!$B$17)</f>
        <v/>
      </c>
      <c r="D33" s="31">
        <f>IF($B33="","",SUMIFS(Transactions!$D$5:$D$1504,Transactions!$C$5:$C$1504,$B33,Transactions!$F$5:$F$1504,1,Transactions!$G$5:$G$1504,Start!$C$6))</f>
        <v/>
      </c>
      <c r="E33" s="31">
        <f>IF($B33="","",SUMIFS(Transactions!$D$5:$D$1504,Transactions!$C$5:$C$1504,$B33,Transactions!$F$5:$F$1504,2,Transactions!$G$5:$G$1504,Start!$C$6))</f>
        <v/>
      </c>
      <c r="F33" s="31">
        <f>IF($B33="","",SUMIFS(Transactions!$D$5:$D$1504,Transactions!$C$5:$C$1504,$B33,Transactions!$F$5:$F$1504,3,Transactions!$G$5:$G$1504,Start!$C$6))</f>
        <v/>
      </c>
      <c r="G33" s="31">
        <f>IF($B33="","",SUMIFS(Transactions!$D$5:$D$1504,Transactions!$C$5:$C$1504,$B33,Transactions!$F$5:$F$1504,4,Transactions!$G$5:$G$1504,Start!$C$6))</f>
        <v/>
      </c>
      <c r="H33" s="31">
        <f>IF($B33="","",SUMIFS(Transactions!$D$5:$D$1504,Transactions!$C$5:$C$1504,$B33,Transactions!$F$5:$F$1504,5,Transactions!$G$5:$G$1504,Start!$C$6))</f>
        <v/>
      </c>
      <c r="I33" s="31">
        <f>IF($B33="","",SUMIFS(Transactions!$D$5:$D$1504,Transactions!$C$5:$C$1504,$B33,Transactions!$F$5:$F$1504,6,Transactions!$G$5:$G$1504,Start!$C$6))</f>
        <v/>
      </c>
      <c r="J33" s="31">
        <f>IF($B33="","",SUMIFS(Transactions!$D$5:$D$1504,Transactions!$C$5:$C$1504,$B33,Transactions!$F$5:$F$1504,7,Transactions!$G$5:$G$1504,Start!$C$6))</f>
        <v/>
      </c>
      <c r="K33" s="31">
        <f>IF($B33="","",SUMIFS(Transactions!$D$5:$D$1504,Transactions!$C$5:$C$1504,$B33,Transactions!$F$5:$F$1504,8,Transactions!$G$5:$G$1504,Start!$C$6))</f>
        <v/>
      </c>
      <c r="L33" s="31">
        <f>IF($B33="","",SUMIFS(Transactions!$D$5:$D$1504,Transactions!$C$5:$C$1504,$B33,Transactions!$F$5:$F$1504,9,Transactions!$G$5:$G$1504,Start!$C$6))</f>
        <v/>
      </c>
      <c r="M33" s="31">
        <f>IF($B33="","",SUMIFS(Transactions!$D$5:$D$1504,Transactions!$C$5:$C$1504,$B33,Transactions!$F$5:$F$1504,10,Transactions!$G$5:$G$1504,Start!$C$6))</f>
        <v/>
      </c>
      <c r="N33" s="31">
        <f>IF($B33="","",SUMIFS(Transactions!$D$5:$D$1504,Transactions!$C$5:$C$1504,$B33,Transactions!$F$5:$F$1504,11,Transactions!$G$5:$G$1504,Start!$C$6))</f>
        <v/>
      </c>
      <c r="O33" s="31">
        <f>IF($B33="","",SUMIFS(Transactions!$D$5:$D$1504,Transactions!$C$5:$C$1504,$B33,Transactions!$F$5:$F$1504,12,Transactions!$G$5:$G$1504,Start!$C$6))</f>
        <v/>
      </c>
      <c r="P33" s="45">
        <f>IF($B33="","",SUM(D33:O33))</f>
        <v/>
      </c>
      <c r="Q33" s="31">
        <f>IF($B33="","",P33/MAX(1,Lists!$D$1))</f>
        <v/>
      </c>
    </row>
    <row r="34">
      <c r="B34" s="28">
        <f>IF(Budget!$A$18="","",Budget!$A$18)</f>
        <v/>
      </c>
      <c r="C34" s="29">
        <f>IF(Budget!$B$18="","",Budget!$B$18)</f>
        <v/>
      </c>
      <c r="D34" s="31">
        <f>IF($B34="","",SUMIFS(Transactions!$D$5:$D$1504,Transactions!$C$5:$C$1504,$B34,Transactions!$F$5:$F$1504,1,Transactions!$G$5:$G$1504,Start!$C$6))</f>
        <v/>
      </c>
      <c r="E34" s="31">
        <f>IF($B34="","",SUMIFS(Transactions!$D$5:$D$1504,Transactions!$C$5:$C$1504,$B34,Transactions!$F$5:$F$1504,2,Transactions!$G$5:$G$1504,Start!$C$6))</f>
        <v/>
      </c>
      <c r="F34" s="31">
        <f>IF($B34="","",SUMIFS(Transactions!$D$5:$D$1504,Transactions!$C$5:$C$1504,$B34,Transactions!$F$5:$F$1504,3,Transactions!$G$5:$G$1504,Start!$C$6))</f>
        <v/>
      </c>
      <c r="G34" s="31">
        <f>IF($B34="","",SUMIFS(Transactions!$D$5:$D$1504,Transactions!$C$5:$C$1504,$B34,Transactions!$F$5:$F$1504,4,Transactions!$G$5:$G$1504,Start!$C$6))</f>
        <v/>
      </c>
      <c r="H34" s="31">
        <f>IF($B34="","",SUMIFS(Transactions!$D$5:$D$1504,Transactions!$C$5:$C$1504,$B34,Transactions!$F$5:$F$1504,5,Transactions!$G$5:$G$1504,Start!$C$6))</f>
        <v/>
      </c>
      <c r="I34" s="31">
        <f>IF($B34="","",SUMIFS(Transactions!$D$5:$D$1504,Transactions!$C$5:$C$1504,$B34,Transactions!$F$5:$F$1504,6,Transactions!$G$5:$G$1504,Start!$C$6))</f>
        <v/>
      </c>
      <c r="J34" s="31">
        <f>IF($B34="","",SUMIFS(Transactions!$D$5:$D$1504,Transactions!$C$5:$C$1504,$B34,Transactions!$F$5:$F$1504,7,Transactions!$G$5:$G$1504,Start!$C$6))</f>
        <v/>
      </c>
      <c r="K34" s="31">
        <f>IF($B34="","",SUMIFS(Transactions!$D$5:$D$1504,Transactions!$C$5:$C$1504,$B34,Transactions!$F$5:$F$1504,8,Transactions!$G$5:$G$1504,Start!$C$6))</f>
        <v/>
      </c>
      <c r="L34" s="31">
        <f>IF($B34="","",SUMIFS(Transactions!$D$5:$D$1504,Transactions!$C$5:$C$1504,$B34,Transactions!$F$5:$F$1504,9,Transactions!$G$5:$G$1504,Start!$C$6))</f>
        <v/>
      </c>
      <c r="M34" s="31">
        <f>IF($B34="","",SUMIFS(Transactions!$D$5:$D$1504,Transactions!$C$5:$C$1504,$B34,Transactions!$F$5:$F$1504,10,Transactions!$G$5:$G$1504,Start!$C$6))</f>
        <v/>
      </c>
      <c r="N34" s="31">
        <f>IF($B34="","",SUMIFS(Transactions!$D$5:$D$1504,Transactions!$C$5:$C$1504,$B34,Transactions!$F$5:$F$1504,11,Transactions!$G$5:$G$1504,Start!$C$6))</f>
        <v/>
      </c>
      <c r="O34" s="31">
        <f>IF($B34="","",SUMIFS(Transactions!$D$5:$D$1504,Transactions!$C$5:$C$1504,$B34,Transactions!$F$5:$F$1504,12,Transactions!$G$5:$G$1504,Start!$C$6))</f>
        <v/>
      </c>
      <c r="P34" s="45">
        <f>IF($B34="","",SUM(D34:O34))</f>
        <v/>
      </c>
      <c r="Q34" s="31">
        <f>IF($B34="","",P34/MAX(1,Lists!$D$1))</f>
        <v/>
      </c>
    </row>
    <row r="35">
      <c r="B35" s="28">
        <f>IF(Budget!$A$19="","",Budget!$A$19)</f>
        <v/>
      </c>
      <c r="C35" s="29">
        <f>IF(Budget!$B$19="","",Budget!$B$19)</f>
        <v/>
      </c>
      <c r="D35" s="31">
        <f>IF($B35="","",SUMIFS(Transactions!$D$5:$D$1504,Transactions!$C$5:$C$1504,$B35,Transactions!$F$5:$F$1504,1,Transactions!$G$5:$G$1504,Start!$C$6))</f>
        <v/>
      </c>
      <c r="E35" s="31">
        <f>IF($B35="","",SUMIFS(Transactions!$D$5:$D$1504,Transactions!$C$5:$C$1504,$B35,Transactions!$F$5:$F$1504,2,Transactions!$G$5:$G$1504,Start!$C$6))</f>
        <v/>
      </c>
      <c r="F35" s="31">
        <f>IF($B35="","",SUMIFS(Transactions!$D$5:$D$1504,Transactions!$C$5:$C$1504,$B35,Transactions!$F$5:$F$1504,3,Transactions!$G$5:$G$1504,Start!$C$6))</f>
        <v/>
      </c>
      <c r="G35" s="31">
        <f>IF($B35="","",SUMIFS(Transactions!$D$5:$D$1504,Transactions!$C$5:$C$1504,$B35,Transactions!$F$5:$F$1504,4,Transactions!$G$5:$G$1504,Start!$C$6))</f>
        <v/>
      </c>
      <c r="H35" s="31">
        <f>IF($B35="","",SUMIFS(Transactions!$D$5:$D$1504,Transactions!$C$5:$C$1504,$B35,Transactions!$F$5:$F$1504,5,Transactions!$G$5:$G$1504,Start!$C$6))</f>
        <v/>
      </c>
      <c r="I35" s="31">
        <f>IF($B35="","",SUMIFS(Transactions!$D$5:$D$1504,Transactions!$C$5:$C$1504,$B35,Transactions!$F$5:$F$1504,6,Transactions!$G$5:$G$1504,Start!$C$6))</f>
        <v/>
      </c>
      <c r="J35" s="31">
        <f>IF($B35="","",SUMIFS(Transactions!$D$5:$D$1504,Transactions!$C$5:$C$1504,$B35,Transactions!$F$5:$F$1504,7,Transactions!$G$5:$G$1504,Start!$C$6))</f>
        <v/>
      </c>
      <c r="K35" s="31">
        <f>IF($B35="","",SUMIFS(Transactions!$D$5:$D$1504,Transactions!$C$5:$C$1504,$B35,Transactions!$F$5:$F$1504,8,Transactions!$G$5:$G$1504,Start!$C$6))</f>
        <v/>
      </c>
      <c r="L35" s="31">
        <f>IF($B35="","",SUMIFS(Transactions!$D$5:$D$1504,Transactions!$C$5:$C$1504,$B35,Transactions!$F$5:$F$1504,9,Transactions!$G$5:$G$1504,Start!$C$6))</f>
        <v/>
      </c>
      <c r="M35" s="31">
        <f>IF($B35="","",SUMIFS(Transactions!$D$5:$D$1504,Transactions!$C$5:$C$1504,$B35,Transactions!$F$5:$F$1504,10,Transactions!$G$5:$G$1504,Start!$C$6))</f>
        <v/>
      </c>
      <c r="N35" s="31">
        <f>IF($B35="","",SUMIFS(Transactions!$D$5:$D$1504,Transactions!$C$5:$C$1504,$B35,Transactions!$F$5:$F$1504,11,Transactions!$G$5:$G$1504,Start!$C$6))</f>
        <v/>
      </c>
      <c r="O35" s="31">
        <f>IF($B35="","",SUMIFS(Transactions!$D$5:$D$1504,Transactions!$C$5:$C$1504,$B35,Transactions!$F$5:$F$1504,12,Transactions!$G$5:$G$1504,Start!$C$6))</f>
        <v/>
      </c>
      <c r="P35" s="45">
        <f>IF($B35="","",SUM(D35:O35))</f>
        <v/>
      </c>
      <c r="Q35" s="31">
        <f>IF($B35="","",P35/MAX(1,Lists!$D$1))</f>
        <v/>
      </c>
    </row>
    <row r="36">
      <c r="B36" s="28">
        <f>IF(Budget!$A$20="","",Budget!$A$20)</f>
        <v/>
      </c>
      <c r="C36" s="29">
        <f>IF(Budget!$B$20="","",Budget!$B$20)</f>
        <v/>
      </c>
      <c r="D36" s="31">
        <f>IF($B36="","",SUMIFS(Transactions!$D$5:$D$1504,Transactions!$C$5:$C$1504,$B36,Transactions!$F$5:$F$1504,1,Transactions!$G$5:$G$1504,Start!$C$6))</f>
        <v/>
      </c>
      <c r="E36" s="31">
        <f>IF($B36="","",SUMIFS(Transactions!$D$5:$D$1504,Transactions!$C$5:$C$1504,$B36,Transactions!$F$5:$F$1504,2,Transactions!$G$5:$G$1504,Start!$C$6))</f>
        <v/>
      </c>
      <c r="F36" s="31">
        <f>IF($B36="","",SUMIFS(Transactions!$D$5:$D$1504,Transactions!$C$5:$C$1504,$B36,Transactions!$F$5:$F$1504,3,Transactions!$G$5:$G$1504,Start!$C$6))</f>
        <v/>
      </c>
      <c r="G36" s="31">
        <f>IF($B36="","",SUMIFS(Transactions!$D$5:$D$1504,Transactions!$C$5:$C$1504,$B36,Transactions!$F$5:$F$1504,4,Transactions!$G$5:$G$1504,Start!$C$6))</f>
        <v/>
      </c>
      <c r="H36" s="31">
        <f>IF($B36="","",SUMIFS(Transactions!$D$5:$D$1504,Transactions!$C$5:$C$1504,$B36,Transactions!$F$5:$F$1504,5,Transactions!$G$5:$G$1504,Start!$C$6))</f>
        <v/>
      </c>
      <c r="I36" s="31">
        <f>IF($B36="","",SUMIFS(Transactions!$D$5:$D$1504,Transactions!$C$5:$C$1504,$B36,Transactions!$F$5:$F$1504,6,Transactions!$G$5:$G$1504,Start!$C$6))</f>
        <v/>
      </c>
      <c r="J36" s="31">
        <f>IF($B36="","",SUMIFS(Transactions!$D$5:$D$1504,Transactions!$C$5:$C$1504,$B36,Transactions!$F$5:$F$1504,7,Transactions!$G$5:$G$1504,Start!$C$6))</f>
        <v/>
      </c>
      <c r="K36" s="31">
        <f>IF($B36="","",SUMIFS(Transactions!$D$5:$D$1504,Transactions!$C$5:$C$1504,$B36,Transactions!$F$5:$F$1504,8,Transactions!$G$5:$G$1504,Start!$C$6))</f>
        <v/>
      </c>
      <c r="L36" s="31">
        <f>IF($B36="","",SUMIFS(Transactions!$D$5:$D$1504,Transactions!$C$5:$C$1504,$B36,Transactions!$F$5:$F$1504,9,Transactions!$G$5:$G$1504,Start!$C$6))</f>
        <v/>
      </c>
      <c r="M36" s="31">
        <f>IF($B36="","",SUMIFS(Transactions!$D$5:$D$1504,Transactions!$C$5:$C$1504,$B36,Transactions!$F$5:$F$1504,10,Transactions!$G$5:$G$1504,Start!$C$6))</f>
        <v/>
      </c>
      <c r="N36" s="31">
        <f>IF($B36="","",SUMIFS(Transactions!$D$5:$D$1504,Transactions!$C$5:$C$1504,$B36,Transactions!$F$5:$F$1504,11,Transactions!$G$5:$G$1504,Start!$C$6))</f>
        <v/>
      </c>
      <c r="O36" s="31">
        <f>IF($B36="","",SUMIFS(Transactions!$D$5:$D$1504,Transactions!$C$5:$C$1504,$B36,Transactions!$F$5:$F$1504,12,Transactions!$G$5:$G$1504,Start!$C$6))</f>
        <v/>
      </c>
      <c r="P36" s="45">
        <f>IF($B36="","",SUM(D36:O36))</f>
        <v/>
      </c>
      <c r="Q36" s="31">
        <f>IF($B36="","",P36/MAX(1,Lists!$D$1))</f>
        <v/>
      </c>
    </row>
    <row r="37">
      <c r="B37" s="28">
        <f>IF(Budget!$A$21="","",Budget!$A$21)</f>
        <v/>
      </c>
      <c r="C37" s="29">
        <f>IF(Budget!$B$21="","",Budget!$B$21)</f>
        <v/>
      </c>
      <c r="D37" s="31">
        <f>IF($B37="","",SUMIFS(Transactions!$D$5:$D$1504,Transactions!$C$5:$C$1504,$B37,Transactions!$F$5:$F$1504,1,Transactions!$G$5:$G$1504,Start!$C$6))</f>
        <v/>
      </c>
      <c r="E37" s="31">
        <f>IF($B37="","",SUMIFS(Transactions!$D$5:$D$1504,Transactions!$C$5:$C$1504,$B37,Transactions!$F$5:$F$1504,2,Transactions!$G$5:$G$1504,Start!$C$6))</f>
        <v/>
      </c>
      <c r="F37" s="31">
        <f>IF($B37="","",SUMIFS(Transactions!$D$5:$D$1504,Transactions!$C$5:$C$1504,$B37,Transactions!$F$5:$F$1504,3,Transactions!$G$5:$G$1504,Start!$C$6))</f>
        <v/>
      </c>
      <c r="G37" s="31">
        <f>IF($B37="","",SUMIFS(Transactions!$D$5:$D$1504,Transactions!$C$5:$C$1504,$B37,Transactions!$F$5:$F$1504,4,Transactions!$G$5:$G$1504,Start!$C$6))</f>
        <v/>
      </c>
      <c r="H37" s="31">
        <f>IF($B37="","",SUMIFS(Transactions!$D$5:$D$1504,Transactions!$C$5:$C$1504,$B37,Transactions!$F$5:$F$1504,5,Transactions!$G$5:$G$1504,Start!$C$6))</f>
        <v/>
      </c>
      <c r="I37" s="31">
        <f>IF($B37="","",SUMIFS(Transactions!$D$5:$D$1504,Transactions!$C$5:$C$1504,$B37,Transactions!$F$5:$F$1504,6,Transactions!$G$5:$G$1504,Start!$C$6))</f>
        <v/>
      </c>
      <c r="J37" s="31">
        <f>IF($B37="","",SUMIFS(Transactions!$D$5:$D$1504,Transactions!$C$5:$C$1504,$B37,Transactions!$F$5:$F$1504,7,Transactions!$G$5:$G$1504,Start!$C$6))</f>
        <v/>
      </c>
      <c r="K37" s="31">
        <f>IF($B37="","",SUMIFS(Transactions!$D$5:$D$1504,Transactions!$C$5:$C$1504,$B37,Transactions!$F$5:$F$1504,8,Transactions!$G$5:$G$1504,Start!$C$6))</f>
        <v/>
      </c>
      <c r="L37" s="31">
        <f>IF($B37="","",SUMIFS(Transactions!$D$5:$D$1504,Transactions!$C$5:$C$1504,$B37,Transactions!$F$5:$F$1504,9,Transactions!$G$5:$G$1504,Start!$C$6))</f>
        <v/>
      </c>
      <c r="M37" s="31">
        <f>IF($B37="","",SUMIFS(Transactions!$D$5:$D$1504,Transactions!$C$5:$C$1504,$B37,Transactions!$F$5:$F$1504,10,Transactions!$G$5:$G$1504,Start!$C$6))</f>
        <v/>
      </c>
      <c r="N37" s="31">
        <f>IF($B37="","",SUMIFS(Transactions!$D$5:$D$1504,Transactions!$C$5:$C$1504,$B37,Transactions!$F$5:$F$1504,11,Transactions!$G$5:$G$1504,Start!$C$6))</f>
        <v/>
      </c>
      <c r="O37" s="31">
        <f>IF($B37="","",SUMIFS(Transactions!$D$5:$D$1504,Transactions!$C$5:$C$1504,$B37,Transactions!$F$5:$F$1504,12,Transactions!$G$5:$G$1504,Start!$C$6))</f>
        <v/>
      </c>
      <c r="P37" s="45">
        <f>IF($B37="","",SUM(D37:O37))</f>
        <v/>
      </c>
      <c r="Q37" s="31">
        <f>IF($B37="","",P37/MAX(1,Lists!$D$1))</f>
        <v/>
      </c>
    </row>
    <row r="38">
      <c r="B38" s="28">
        <f>IF(Budget!$A$22="","",Budget!$A$22)</f>
        <v/>
      </c>
      <c r="C38" s="29">
        <f>IF(Budget!$B$22="","",Budget!$B$22)</f>
        <v/>
      </c>
      <c r="D38" s="31">
        <f>IF($B38="","",SUMIFS(Transactions!$D$5:$D$1504,Transactions!$C$5:$C$1504,$B38,Transactions!$F$5:$F$1504,1,Transactions!$G$5:$G$1504,Start!$C$6))</f>
        <v/>
      </c>
      <c r="E38" s="31">
        <f>IF($B38="","",SUMIFS(Transactions!$D$5:$D$1504,Transactions!$C$5:$C$1504,$B38,Transactions!$F$5:$F$1504,2,Transactions!$G$5:$G$1504,Start!$C$6))</f>
        <v/>
      </c>
      <c r="F38" s="31">
        <f>IF($B38="","",SUMIFS(Transactions!$D$5:$D$1504,Transactions!$C$5:$C$1504,$B38,Transactions!$F$5:$F$1504,3,Transactions!$G$5:$G$1504,Start!$C$6))</f>
        <v/>
      </c>
      <c r="G38" s="31">
        <f>IF($B38="","",SUMIFS(Transactions!$D$5:$D$1504,Transactions!$C$5:$C$1504,$B38,Transactions!$F$5:$F$1504,4,Transactions!$G$5:$G$1504,Start!$C$6))</f>
        <v/>
      </c>
      <c r="H38" s="31">
        <f>IF($B38="","",SUMIFS(Transactions!$D$5:$D$1504,Transactions!$C$5:$C$1504,$B38,Transactions!$F$5:$F$1504,5,Transactions!$G$5:$G$1504,Start!$C$6))</f>
        <v/>
      </c>
      <c r="I38" s="31">
        <f>IF($B38="","",SUMIFS(Transactions!$D$5:$D$1504,Transactions!$C$5:$C$1504,$B38,Transactions!$F$5:$F$1504,6,Transactions!$G$5:$G$1504,Start!$C$6))</f>
        <v/>
      </c>
      <c r="J38" s="31">
        <f>IF($B38="","",SUMIFS(Transactions!$D$5:$D$1504,Transactions!$C$5:$C$1504,$B38,Transactions!$F$5:$F$1504,7,Transactions!$G$5:$G$1504,Start!$C$6))</f>
        <v/>
      </c>
      <c r="K38" s="31">
        <f>IF($B38="","",SUMIFS(Transactions!$D$5:$D$1504,Transactions!$C$5:$C$1504,$B38,Transactions!$F$5:$F$1504,8,Transactions!$G$5:$G$1504,Start!$C$6))</f>
        <v/>
      </c>
      <c r="L38" s="31">
        <f>IF($B38="","",SUMIFS(Transactions!$D$5:$D$1504,Transactions!$C$5:$C$1504,$B38,Transactions!$F$5:$F$1504,9,Transactions!$G$5:$G$1504,Start!$C$6))</f>
        <v/>
      </c>
      <c r="M38" s="31">
        <f>IF($B38="","",SUMIFS(Transactions!$D$5:$D$1504,Transactions!$C$5:$C$1504,$B38,Transactions!$F$5:$F$1504,10,Transactions!$G$5:$G$1504,Start!$C$6))</f>
        <v/>
      </c>
      <c r="N38" s="31">
        <f>IF($B38="","",SUMIFS(Transactions!$D$5:$D$1504,Transactions!$C$5:$C$1504,$B38,Transactions!$F$5:$F$1504,11,Transactions!$G$5:$G$1504,Start!$C$6))</f>
        <v/>
      </c>
      <c r="O38" s="31">
        <f>IF($B38="","",SUMIFS(Transactions!$D$5:$D$1504,Transactions!$C$5:$C$1504,$B38,Transactions!$F$5:$F$1504,12,Transactions!$G$5:$G$1504,Start!$C$6))</f>
        <v/>
      </c>
      <c r="P38" s="45">
        <f>IF($B38="","",SUM(D38:O38))</f>
        <v/>
      </c>
      <c r="Q38" s="31">
        <f>IF($B38="","",P38/MAX(1,Lists!$D$1))</f>
        <v/>
      </c>
    </row>
    <row r="39">
      <c r="B39" s="28">
        <f>IF(Budget!$A$23="","",Budget!$A$23)</f>
        <v/>
      </c>
      <c r="C39" s="29">
        <f>IF(Budget!$B$23="","",Budget!$B$23)</f>
        <v/>
      </c>
      <c r="D39" s="31">
        <f>IF($B39="","",SUMIFS(Transactions!$D$5:$D$1504,Transactions!$C$5:$C$1504,$B39,Transactions!$F$5:$F$1504,1,Transactions!$G$5:$G$1504,Start!$C$6))</f>
        <v/>
      </c>
      <c r="E39" s="31">
        <f>IF($B39="","",SUMIFS(Transactions!$D$5:$D$1504,Transactions!$C$5:$C$1504,$B39,Transactions!$F$5:$F$1504,2,Transactions!$G$5:$G$1504,Start!$C$6))</f>
        <v/>
      </c>
      <c r="F39" s="31">
        <f>IF($B39="","",SUMIFS(Transactions!$D$5:$D$1504,Transactions!$C$5:$C$1504,$B39,Transactions!$F$5:$F$1504,3,Transactions!$G$5:$G$1504,Start!$C$6))</f>
        <v/>
      </c>
      <c r="G39" s="31">
        <f>IF($B39="","",SUMIFS(Transactions!$D$5:$D$1504,Transactions!$C$5:$C$1504,$B39,Transactions!$F$5:$F$1504,4,Transactions!$G$5:$G$1504,Start!$C$6))</f>
        <v/>
      </c>
      <c r="H39" s="31">
        <f>IF($B39="","",SUMIFS(Transactions!$D$5:$D$1504,Transactions!$C$5:$C$1504,$B39,Transactions!$F$5:$F$1504,5,Transactions!$G$5:$G$1504,Start!$C$6))</f>
        <v/>
      </c>
      <c r="I39" s="31">
        <f>IF($B39="","",SUMIFS(Transactions!$D$5:$D$1504,Transactions!$C$5:$C$1504,$B39,Transactions!$F$5:$F$1504,6,Transactions!$G$5:$G$1504,Start!$C$6))</f>
        <v/>
      </c>
      <c r="J39" s="31">
        <f>IF($B39="","",SUMIFS(Transactions!$D$5:$D$1504,Transactions!$C$5:$C$1504,$B39,Transactions!$F$5:$F$1504,7,Transactions!$G$5:$G$1504,Start!$C$6))</f>
        <v/>
      </c>
      <c r="K39" s="31">
        <f>IF($B39="","",SUMIFS(Transactions!$D$5:$D$1504,Transactions!$C$5:$C$1504,$B39,Transactions!$F$5:$F$1504,8,Transactions!$G$5:$G$1504,Start!$C$6))</f>
        <v/>
      </c>
      <c r="L39" s="31">
        <f>IF($B39="","",SUMIFS(Transactions!$D$5:$D$1504,Transactions!$C$5:$C$1504,$B39,Transactions!$F$5:$F$1504,9,Transactions!$G$5:$G$1504,Start!$C$6))</f>
        <v/>
      </c>
      <c r="M39" s="31">
        <f>IF($B39="","",SUMIFS(Transactions!$D$5:$D$1504,Transactions!$C$5:$C$1504,$B39,Transactions!$F$5:$F$1504,10,Transactions!$G$5:$G$1504,Start!$C$6))</f>
        <v/>
      </c>
      <c r="N39" s="31">
        <f>IF($B39="","",SUMIFS(Transactions!$D$5:$D$1504,Transactions!$C$5:$C$1504,$B39,Transactions!$F$5:$F$1504,11,Transactions!$G$5:$G$1504,Start!$C$6))</f>
        <v/>
      </c>
      <c r="O39" s="31">
        <f>IF($B39="","",SUMIFS(Transactions!$D$5:$D$1504,Transactions!$C$5:$C$1504,$B39,Transactions!$F$5:$F$1504,12,Transactions!$G$5:$G$1504,Start!$C$6))</f>
        <v/>
      </c>
      <c r="P39" s="45">
        <f>IF($B39="","",SUM(D39:O39))</f>
        <v/>
      </c>
      <c r="Q39" s="31">
        <f>IF($B39="","",P39/MAX(1,Lists!$D$1))</f>
        <v/>
      </c>
    </row>
    <row r="40">
      <c r="B40" s="28">
        <f>IF(Budget!$A$24="","",Budget!$A$24)</f>
        <v/>
      </c>
      <c r="C40" s="29">
        <f>IF(Budget!$B$24="","",Budget!$B$24)</f>
        <v/>
      </c>
      <c r="D40" s="31">
        <f>IF($B40="","",SUMIFS(Transactions!$D$5:$D$1504,Transactions!$C$5:$C$1504,$B40,Transactions!$F$5:$F$1504,1,Transactions!$G$5:$G$1504,Start!$C$6))</f>
        <v/>
      </c>
      <c r="E40" s="31">
        <f>IF($B40="","",SUMIFS(Transactions!$D$5:$D$1504,Transactions!$C$5:$C$1504,$B40,Transactions!$F$5:$F$1504,2,Transactions!$G$5:$G$1504,Start!$C$6))</f>
        <v/>
      </c>
      <c r="F40" s="31">
        <f>IF($B40="","",SUMIFS(Transactions!$D$5:$D$1504,Transactions!$C$5:$C$1504,$B40,Transactions!$F$5:$F$1504,3,Transactions!$G$5:$G$1504,Start!$C$6))</f>
        <v/>
      </c>
      <c r="G40" s="31">
        <f>IF($B40="","",SUMIFS(Transactions!$D$5:$D$1504,Transactions!$C$5:$C$1504,$B40,Transactions!$F$5:$F$1504,4,Transactions!$G$5:$G$1504,Start!$C$6))</f>
        <v/>
      </c>
      <c r="H40" s="31">
        <f>IF($B40="","",SUMIFS(Transactions!$D$5:$D$1504,Transactions!$C$5:$C$1504,$B40,Transactions!$F$5:$F$1504,5,Transactions!$G$5:$G$1504,Start!$C$6))</f>
        <v/>
      </c>
      <c r="I40" s="31">
        <f>IF($B40="","",SUMIFS(Transactions!$D$5:$D$1504,Transactions!$C$5:$C$1504,$B40,Transactions!$F$5:$F$1504,6,Transactions!$G$5:$G$1504,Start!$C$6))</f>
        <v/>
      </c>
      <c r="J40" s="31">
        <f>IF($B40="","",SUMIFS(Transactions!$D$5:$D$1504,Transactions!$C$5:$C$1504,$B40,Transactions!$F$5:$F$1504,7,Transactions!$G$5:$G$1504,Start!$C$6))</f>
        <v/>
      </c>
      <c r="K40" s="31">
        <f>IF($B40="","",SUMIFS(Transactions!$D$5:$D$1504,Transactions!$C$5:$C$1504,$B40,Transactions!$F$5:$F$1504,8,Transactions!$G$5:$G$1504,Start!$C$6))</f>
        <v/>
      </c>
      <c r="L40" s="31">
        <f>IF($B40="","",SUMIFS(Transactions!$D$5:$D$1504,Transactions!$C$5:$C$1504,$B40,Transactions!$F$5:$F$1504,9,Transactions!$G$5:$G$1504,Start!$C$6))</f>
        <v/>
      </c>
      <c r="M40" s="31">
        <f>IF($B40="","",SUMIFS(Transactions!$D$5:$D$1504,Transactions!$C$5:$C$1504,$B40,Transactions!$F$5:$F$1504,10,Transactions!$G$5:$G$1504,Start!$C$6))</f>
        <v/>
      </c>
      <c r="N40" s="31">
        <f>IF($B40="","",SUMIFS(Transactions!$D$5:$D$1504,Transactions!$C$5:$C$1504,$B40,Transactions!$F$5:$F$1504,11,Transactions!$G$5:$G$1504,Start!$C$6))</f>
        <v/>
      </c>
      <c r="O40" s="31">
        <f>IF($B40="","",SUMIFS(Transactions!$D$5:$D$1504,Transactions!$C$5:$C$1504,$B40,Transactions!$F$5:$F$1504,12,Transactions!$G$5:$G$1504,Start!$C$6))</f>
        <v/>
      </c>
      <c r="P40" s="45">
        <f>IF($B40="","",SUM(D40:O40))</f>
        <v/>
      </c>
      <c r="Q40" s="31">
        <f>IF($B40="","",P40/MAX(1,Lists!$D$1))</f>
        <v/>
      </c>
    </row>
    <row r="41">
      <c r="B41" s="28">
        <f>IF(Budget!$A$25="","",Budget!$A$25)</f>
        <v/>
      </c>
      <c r="C41" s="29">
        <f>IF(Budget!$B$25="","",Budget!$B$25)</f>
        <v/>
      </c>
      <c r="D41" s="31">
        <f>IF($B41="","",SUMIFS(Transactions!$D$5:$D$1504,Transactions!$C$5:$C$1504,$B41,Transactions!$F$5:$F$1504,1,Transactions!$G$5:$G$1504,Start!$C$6))</f>
        <v/>
      </c>
      <c r="E41" s="31">
        <f>IF($B41="","",SUMIFS(Transactions!$D$5:$D$1504,Transactions!$C$5:$C$1504,$B41,Transactions!$F$5:$F$1504,2,Transactions!$G$5:$G$1504,Start!$C$6))</f>
        <v/>
      </c>
      <c r="F41" s="31">
        <f>IF($B41="","",SUMIFS(Transactions!$D$5:$D$1504,Transactions!$C$5:$C$1504,$B41,Transactions!$F$5:$F$1504,3,Transactions!$G$5:$G$1504,Start!$C$6))</f>
        <v/>
      </c>
      <c r="G41" s="31">
        <f>IF($B41="","",SUMIFS(Transactions!$D$5:$D$1504,Transactions!$C$5:$C$1504,$B41,Transactions!$F$5:$F$1504,4,Transactions!$G$5:$G$1504,Start!$C$6))</f>
        <v/>
      </c>
      <c r="H41" s="31">
        <f>IF($B41="","",SUMIFS(Transactions!$D$5:$D$1504,Transactions!$C$5:$C$1504,$B41,Transactions!$F$5:$F$1504,5,Transactions!$G$5:$G$1504,Start!$C$6))</f>
        <v/>
      </c>
      <c r="I41" s="31">
        <f>IF($B41="","",SUMIFS(Transactions!$D$5:$D$1504,Transactions!$C$5:$C$1504,$B41,Transactions!$F$5:$F$1504,6,Transactions!$G$5:$G$1504,Start!$C$6))</f>
        <v/>
      </c>
      <c r="J41" s="31">
        <f>IF($B41="","",SUMIFS(Transactions!$D$5:$D$1504,Transactions!$C$5:$C$1504,$B41,Transactions!$F$5:$F$1504,7,Transactions!$G$5:$G$1504,Start!$C$6))</f>
        <v/>
      </c>
      <c r="K41" s="31">
        <f>IF($B41="","",SUMIFS(Transactions!$D$5:$D$1504,Transactions!$C$5:$C$1504,$B41,Transactions!$F$5:$F$1504,8,Transactions!$G$5:$G$1504,Start!$C$6))</f>
        <v/>
      </c>
      <c r="L41" s="31">
        <f>IF($B41="","",SUMIFS(Transactions!$D$5:$D$1504,Transactions!$C$5:$C$1504,$B41,Transactions!$F$5:$F$1504,9,Transactions!$G$5:$G$1504,Start!$C$6))</f>
        <v/>
      </c>
      <c r="M41" s="31">
        <f>IF($B41="","",SUMIFS(Transactions!$D$5:$D$1504,Transactions!$C$5:$C$1504,$B41,Transactions!$F$5:$F$1504,10,Transactions!$G$5:$G$1504,Start!$C$6))</f>
        <v/>
      </c>
      <c r="N41" s="31">
        <f>IF($B41="","",SUMIFS(Transactions!$D$5:$D$1504,Transactions!$C$5:$C$1504,$B41,Transactions!$F$5:$F$1504,11,Transactions!$G$5:$G$1504,Start!$C$6))</f>
        <v/>
      </c>
      <c r="O41" s="31">
        <f>IF($B41="","",SUMIFS(Transactions!$D$5:$D$1504,Transactions!$C$5:$C$1504,$B41,Transactions!$F$5:$F$1504,12,Transactions!$G$5:$G$1504,Start!$C$6))</f>
        <v/>
      </c>
      <c r="P41" s="45">
        <f>IF($B41="","",SUM(D41:O41))</f>
        <v/>
      </c>
      <c r="Q41" s="31">
        <f>IF($B41="","",P41/MAX(1,Lists!$D$1))</f>
        <v/>
      </c>
    </row>
    <row r="42">
      <c r="B42" s="28">
        <f>IF(Budget!$A$26="","",Budget!$A$26)</f>
        <v/>
      </c>
      <c r="C42" s="29">
        <f>IF(Budget!$B$26="","",Budget!$B$26)</f>
        <v/>
      </c>
      <c r="D42" s="31">
        <f>IF($B42="","",SUMIFS(Transactions!$D$5:$D$1504,Transactions!$C$5:$C$1504,$B42,Transactions!$F$5:$F$1504,1,Transactions!$G$5:$G$1504,Start!$C$6))</f>
        <v/>
      </c>
      <c r="E42" s="31">
        <f>IF($B42="","",SUMIFS(Transactions!$D$5:$D$1504,Transactions!$C$5:$C$1504,$B42,Transactions!$F$5:$F$1504,2,Transactions!$G$5:$G$1504,Start!$C$6))</f>
        <v/>
      </c>
      <c r="F42" s="31">
        <f>IF($B42="","",SUMIFS(Transactions!$D$5:$D$1504,Transactions!$C$5:$C$1504,$B42,Transactions!$F$5:$F$1504,3,Transactions!$G$5:$G$1504,Start!$C$6))</f>
        <v/>
      </c>
      <c r="G42" s="31">
        <f>IF($B42="","",SUMIFS(Transactions!$D$5:$D$1504,Transactions!$C$5:$C$1504,$B42,Transactions!$F$5:$F$1504,4,Transactions!$G$5:$G$1504,Start!$C$6))</f>
        <v/>
      </c>
      <c r="H42" s="31">
        <f>IF($B42="","",SUMIFS(Transactions!$D$5:$D$1504,Transactions!$C$5:$C$1504,$B42,Transactions!$F$5:$F$1504,5,Transactions!$G$5:$G$1504,Start!$C$6))</f>
        <v/>
      </c>
      <c r="I42" s="31">
        <f>IF($B42="","",SUMIFS(Transactions!$D$5:$D$1504,Transactions!$C$5:$C$1504,$B42,Transactions!$F$5:$F$1504,6,Transactions!$G$5:$G$1504,Start!$C$6))</f>
        <v/>
      </c>
      <c r="J42" s="31">
        <f>IF($B42="","",SUMIFS(Transactions!$D$5:$D$1504,Transactions!$C$5:$C$1504,$B42,Transactions!$F$5:$F$1504,7,Transactions!$G$5:$G$1504,Start!$C$6))</f>
        <v/>
      </c>
      <c r="K42" s="31">
        <f>IF($B42="","",SUMIFS(Transactions!$D$5:$D$1504,Transactions!$C$5:$C$1504,$B42,Transactions!$F$5:$F$1504,8,Transactions!$G$5:$G$1504,Start!$C$6))</f>
        <v/>
      </c>
      <c r="L42" s="31">
        <f>IF($B42="","",SUMIFS(Transactions!$D$5:$D$1504,Transactions!$C$5:$C$1504,$B42,Transactions!$F$5:$F$1504,9,Transactions!$G$5:$G$1504,Start!$C$6))</f>
        <v/>
      </c>
      <c r="M42" s="31">
        <f>IF($B42="","",SUMIFS(Transactions!$D$5:$D$1504,Transactions!$C$5:$C$1504,$B42,Transactions!$F$5:$F$1504,10,Transactions!$G$5:$G$1504,Start!$C$6))</f>
        <v/>
      </c>
      <c r="N42" s="31">
        <f>IF($B42="","",SUMIFS(Transactions!$D$5:$D$1504,Transactions!$C$5:$C$1504,$B42,Transactions!$F$5:$F$1504,11,Transactions!$G$5:$G$1504,Start!$C$6))</f>
        <v/>
      </c>
      <c r="O42" s="31">
        <f>IF($B42="","",SUMIFS(Transactions!$D$5:$D$1504,Transactions!$C$5:$C$1504,$B42,Transactions!$F$5:$F$1504,12,Transactions!$G$5:$G$1504,Start!$C$6))</f>
        <v/>
      </c>
      <c r="P42" s="45">
        <f>IF($B42="","",SUM(D42:O42))</f>
        <v/>
      </c>
      <c r="Q42" s="31">
        <f>IF($B42="","",P42/MAX(1,Lists!$D$1))</f>
        <v/>
      </c>
    </row>
    <row r="43">
      <c r="B43" s="28">
        <f>IF(Budget!$A$27="","",Budget!$A$27)</f>
        <v/>
      </c>
      <c r="C43" s="29">
        <f>IF(Budget!$B$27="","",Budget!$B$27)</f>
        <v/>
      </c>
      <c r="D43" s="31">
        <f>IF($B43="","",SUMIFS(Transactions!$D$5:$D$1504,Transactions!$C$5:$C$1504,$B43,Transactions!$F$5:$F$1504,1,Transactions!$G$5:$G$1504,Start!$C$6))</f>
        <v/>
      </c>
      <c r="E43" s="31">
        <f>IF($B43="","",SUMIFS(Transactions!$D$5:$D$1504,Transactions!$C$5:$C$1504,$B43,Transactions!$F$5:$F$1504,2,Transactions!$G$5:$G$1504,Start!$C$6))</f>
        <v/>
      </c>
      <c r="F43" s="31">
        <f>IF($B43="","",SUMIFS(Transactions!$D$5:$D$1504,Transactions!$C$5:$C$1504,$B43,Transactions!$F$5:$F$1504,3,Transactions!$G$5:$G$1504,Start!$C$6))</f>
        <v/>
      </c>
      <c r="G43" s="31">
        <f>IF($B43="","",SUMIFS(Transactions!$D$5:$D$1504,Transactions!$C$5:$C$1504,$B43,Transactions!$F$5:$F$1504,4,Transactions!$G$5:$G$1504,Start!$C$6))</f>
        <v/>
      </c>
      <c r="H43" s="31">
        <f>IF($B43="","",SUMIFS(Transactions!$D$5:$D$1504,Transactions!$C$5:$C$1504,$B43,Transactions!$F$5:$F$1504,5,Transactions!$G$5:$G$1504,Start!$C$6))</f>
        <v/>
      </c>
      <c r="I43" s="31">
        <f>IF($B43="","",SUMIFS(Transactions!$D$5:$D$1504,Transactions!$C$5:$C$1504,$B43,Transactions!$F$5:$F$1504,6,Transactions!$G$5:$G$1504,Start!$C$6))</f>
        <v/>
      </c>
      <c r="J43" s="31">
        <f>IF($B43="","",SUMIFS(Transactions!$D$5:$D$1504,Transactions!$C$5:$C$1504,$B43,Transactions!$F$5:$F$1504,7,Transactions!$G$5:$G$1504,Start!$C$6))</f>
        <v/>
      </c>
      <c r="K43" s="31">
        <f>IF($B43="","",SUMIFS(Transactions!$D$5:$D$1504,Transactions!$C$5:$C$1504,$B43,Transactions!$F$5:$F$1504,8,Transactions!$G$5:$G$1504,Start!$C$6))</f>
        <v/>
      </c>
      <c r="L43" s="31">
        <f>IF($B43="","",SUMIFS(Transactions!$D$5:$D$1504,Transactions!$C$5:$C$1504,$B43,Transactions!$F$5:$F$1504,9,Transactions!$G$5:$G$1504,Start!$C$6))</f>
        <v/>
      </c>
      <c r="M43" s="31">
        <f>IF($B43="","",SUMIFS(Transactions!$D$5:$D$1504,Transactions!$C$5:$C$1504,$B43,Transactions!$F$5:$F$1504,10,Transactions!$G$5:$G$1504,Start!$C$6))</f>
        <v/>
      </c>
      <c r="N43" s="31">
        <f>IF($B43="","",SUMIFS(Transactions!$D$5:$D$1504,Transactions!$C$5:$C$1504,$B43,Transactions!$F$5:$F$1504,11,Transactions!$G$5:$G$1504,Start!$C$6))</f>
        <v/>
      </c>
      <c r="O43" s="31">
        <f>IF($B43="","",SUMIFS(Transactions!$D$5:$D$1504,Transactions!$C$5:$C$1504,$B43,Transactions!$F$5:$F$1504,12,Transactions!$G$5:$G$1504,Start!$C$6))</f>
        <v/>
      </c>
      <c r="P43" s="45">
        <f>IF($B43="","",SUM(D43:O43))</f>
        <v/>
      </c>
      <c r="Q43" s="31">
        <f>IF($B43="","",P43/MAX(1,Lists!$D$1))</f>
        <v/>
      </c>
    </row>
    <row r="44">
      <c r="B44" s="28">
        <f>IF(Budget!$A$28="","",Budget!$A$28)</f>
        <v/>
      </c>
      <c r="C44" s="29">
        <f>IF(Budget!$B$28="","",Budget!$B$28)</f>
        <v/>
      </c>
      <c r="D44" s="31">
        <f>IF($B44="","",SUMIFS(Transactions!$D$5:$D$1504,Transactions!$C$5:$C$1504,$B44,Transactions!$F$5:$F$1504,1,Transactions!$G$5:$G$1504,Start!$C$6))</f>
        <v/>
      </c>
      <c r="E44" s="31">
        <f>IF($B44="","",SUMIFS(Transactions!$D$5:$D$1504,Transactions!$C$5:$C$1504,$B44,Transactions!$F$5:$F$1504,2,Transactions!$G$5:$G$1504,Start!$C$6))</f>
        <v/>
      </c>
      <c r="F44" s="31">
        <f>IF($B44="","",SUMIFS(Transactions!$D$5:$D$1504,Transactions!$C$5:$C$1504,$B44,Transactions!$F$5:$F$1504,3,Transactions!$G$5:$G$1504,Start!$C$6))</f>
        <v/>
      </c>
      <c r="G44" s="31">
        <f>IF($B44="","",SUMIFS(Transactions!$D$5:$D$1504,Transactions!$C$5:$C$1504,$B44,Transactions!$F$5:$F$1504,4,Transactions!$G$5:$G$1504,Start!$C$6))</f>
        <v/>
      </c>
      <c r="H44" s="31">
        <f>IF($B44="","",SUMIFS(Transactions!$D$5:$D$1504,Transactions!$C$5:$C$1504,$B44,Transactions!$F$5:$F$1504,5,Transactions!$G$5:$G$1504,Start!$C$6))</f>
        <v/>
      </c>
      <c r="I44" s="31">
        <f>IF($B44="","",SUMIFS(Transactions!$D$5:$D$1504,Transactions!$C$5:$C$1504,$B44,Transactions!$F$5:$F$1504,6,Transactions!$G$5:$G$1504,Start!$C$6))</f>
        <v/>
      </c>
      <c r="J44" s="31">
        <f>IF($B44="","",SUMIFS(Transactions!$D$5:$D$1504,Transactions!$C$5:$C$1504,$B44,Transactions!$F$5:$F$1504,7,Transactions!$G$5:$G$1504,Start!$C$6))</f>
        <v/>
      </c>
      <c r="K44" s="31">
        <f>IF($B44="","",SUMIFS(Transactions!$D$5:$D$1504,Transactions!$C$5:$C$1504,$B44,Transactions!$F$5:$F$1504,8,Transactions!$G$5:$G$1504,Start!$C$6))</f>
        <v/>
      </c>
      <c r="L44" s="31">
        <f>IF($B44="","",SUMIFS(Transactions!$D$5:$D$1504,Transactions!$C$5:$C$1504,$B44,Transactions!$F$5:$F$1504,9,Transactions!$G$5:$G$1504,Start!$C$6))</f>
        <v/>
      </c>
      <c r="M44" s="31">
        <f>IF($B44="","",SUMIFS(Transactions!$D$5:$D$1504,Transactions!$C$5:$C$1504,$B44,Transactions!$F$5:$F$1504,10,Transactions!$G$5:$G$1504,Start!$C$6))</f>
        <v/>
      </c>
      <c r="N44" s="31">
        <f>IF($B44="","",SUMIFS(Transactions!$D$5:$D$1504,Transactions!$C$5:$C$1504,$B44,Transactions!$F$5:$F$1504,11,Transactions!$G$5:$G$1504,Start!$C$6))</f>
        <v/>
      </c>
      <c r="O44" s="31">
        <f>IF($B44="","",SUMIFS(Transactions!$D$5:$D$1504,Transactions!$C$5:$C$1504,$B44,Transactions!$F$5:$F$1504,12,Transactions!$G$5:$G$1504,Start!$C$6))</f>
        <v/>
      </c>
      <c r="P44" s="45">
        <f>IF($B44="","",SUM(D44:O44))</f>
        <v/>
      </c>
      <c r="Q44" s="31">
        <f>IF($B44="","",P44/MAX(1,Lists!$D$1))</f>
        <v/>
      </c>
    </row>
    <row r="45">
      <c r="B45" s="28">
        <f>IF(Budget!$A$29="","",Budget!$A$29)</f>
        <v/>
      </c>
      <c r="C45" s="29">
        <f>IF(Budget!$B$29="","",Budget!$B$29)</f>
        <v/>
      </c>
      <c r="D45" s="31">
        <f>IF($B45="","",SUMIFS(Transactions!$D$5:$D$1504,Transactions!$C$5:$C$1504,$B45,Transactions!$F$5:$F$1504,1,Transactions!$G$5:$G$1504,Start!$C$6))</f>
        <v/>
      </c>
      <c r="E45" s="31">
        <f>IF($B45="","",SUMIFS(Transactions!$D$5:$D$1504,Transactions!$C$5:$C$1504,$B45,Transactions!$F$5:$F$1504,2,Transactions!$G$5:$G$1504,Start!$C$6))</f>
        <v/>
      </c>
      <c r="F45" s="31">
        <f>IF($B45="","",SUMIFS(Transactions!$D$5:$D$1504,Transactions!$C$5:$C$1504,$B45,Transactions!$F$5:$F$1504,3,Transactions!$G$5:$G$1504,Start!$C$6))</f>
        <v/>
      </c>
      <c r="G45" s="31">
        <f>IF($B45="","",SUMIFS(Transactions!$D$5:$D$1504,Transactions!$C$5:$C$1504,$B45,Transactions!$F$5:$F$1504,4,Transactions!$G$5:$G$1504,Start!$C$6))</f>
        <v/>
      </c>
      <c r="H45" s="31">
        <f>IF($B45="","",SUMIFS(Transactions!$D$5:$D$1504,Transactions!$C$5:$C$1504,$B45,Transactions!$F$5:$F$1504,5,Transactions!$G$5:$G$1504,Start!$C$6))</f>
        <v/>
      </c>
      <c r="I45" s="31">
        <f>IF($B45="","",SUMIFS(Transactions!$D$5:$D$1504,Transactions!$C$5:$C$1504,$B45,Transactions!$F$5:$F$1504,6,Transactions!$G$5:$G$1504,Start!$C$6))</f>
        <v/>
      </c>
      <c r="J45" s="31">
        <f>IF($B45="","",SUMIFS(Transactions!$D$5:$D$1504,Transactions!$C$5:$C$1504,$B45,Transactions!$F$5:$F$1504,7,Transactions!$G$5:$G$1504,Start!$C$6))</f>
        <v/>
      </c>
      <c r="K45" s="31">
        <f>IF($B45="","",SUMIFS(Transactions!$D$5:$D$1504,Transactions!$C$5:$C$1504,$B45,Transactions!$F$5:$F$1504,8,Transactions!$G$5:$G$1504,Start!$C$6))</f>
        <v/>
      </c>
      <c r="L45" s="31">
        <f>IF($B45="","",SUMIFS(Transactions!$D$5:$D$1504,Transactions!$C$5:$C$1504,$B45,Transactions!$F$5:$F$1504,9,Transactions!$G$5:$G$1504,Start!$C$6))</f>
        <v/>
      </c>
      <c r="M45" s="31">
        <f>IF($B45="","",SUMIFS(Transactions!$D$5:$D$1504,Transactions!$C$5:$C$1504,$B45,Transactions!$F$5:$F$1504,10,Transactions!$G$5:$G$1504,Start!$C$6))</f>
        <v/>
      </c>
      <c r="N45" s="31">
        <f>IF($B45="","",SUMIFS(Transactions!$D$5:$D$1504,Transactions!$C$5:$C$1504,$B45,Transactions!$F$5:$F$1504,11,Transactions!$G$5:$G$1504,Start!$C$6))</f>
        <v/>
      </c>
      <c r="O45" s="31">
        <f>IF($B45="","",SUMIFS(Transactions!$D$5:$D$1504,Transactions!$C$5:$C$1504,$B45,Transactions!$F$5:$F$1504,12,Transactions!$G$5:$G$1504,Start!$C$6))</f>
        <v/>
      </c>
      <c r="P45" s="45">
        <f>IF($B45="","",SUM(D45:O45))</f>
        <v/>
      </c>
      <c r="Q45" s="31">
        <f>IF($B45="","",P45/MAX(1,Lists!$D$1))</f>
        <v/>
      </c>
    </row>
    <row r="46">
      <c r="B46" s="28">
        <f>IF(Budget!$A$30="","",Budget!$A$30)</f>
        <v/>
      </c>
      <c r="C46" s="29">
        <f>IF(Budget!$B$30="","",Budget!$B$30)</f>
        <v/>
      </c>
      <c r="D46" s="31">
        <f>IF($B46="","",SUMIFS(Transactions!$D$5:$D$1504,Transactions!$C$5:$C$1504,$B46,Transactions!$F$5:$F$1504,1,Transactions!$G$5:$G$1504,Start!$C$6))</f>
        <v/>
      </c>
      <c r="E46" s="31">
        <f>IF($B46="","",SUMIFS(Transactions!$D$5:$D$1504,Transactions!$C$5:$C$1504,$B46,Transactions!$F$5:$F$1504,2,Transactions!$G$5:$G$1504,Start!$C$6))</f>
        <v/>
      </c>
      <c r="F46" s="31">
        <f>IF($B46="","",SUMIFS(Transactions!$D$5:$D$1504,Transactions!$C$5:$C$1504,$B46,Transactions!$F$5:$F$1504,3,Transactions!$G$5:$G$1504,Start!$C$6))</f>
        <v/>
      </c>
      <c r="G46" s="31">
        <f>IF($B46="","",SUMIFS(Transactions!$D$5:$D$1504,Transactions!$C$5:$C$1504,$B46,Transactions!$F$5:$F$1504,4,Transactions!$G$5:$G$1504,Start!$C$6))</f>
        <v/>
      </c>
      <c r="H46" s="31">
        <f>IF($B46="","",SUMIFS(Transactions!$D$5:$D$1504,Transactions!$C$5:$C$1504,$B46,Transactions!$F$5:$F$1504,5,Transactions!$G$5:$G$1504,Start!$C$6))</f>
        <v/>
      </c>
      <c r="I46" s="31">
        <f>IF($B46="","",SUMIFS(Transactions!$D$5:$D$1504,Transactions!$C$5:$C$1504,$B46,Transactions!$F$5:$F$1504,6,Transactions!$G$5:$G$1504,Start!$C$6))</f>
        <v/>
      </c>
      <c r="J46" s="31">
        <f>IF($B46="","",SUMIFS(Transactions!$D$5:$D$1504,Transactions!$C$5:$C$1504,$B46,Transactions!$F$5:$F$1504,7,Transactions!$G$5:$G$1504,Start!$C$6))</f>
        <v/>
      </c>
      <c r="K46" s="31">
        <f>IF($B46="","",SUMIFS(Transactions!$D$5:$D$1504,Transactions!$C$5:$C$1504,$B46,Transactions!$F$5:$F$1504,8,Transactions!$G$5:$G$1504,Start!$C$6))</f>
        <v/>
      </c>
      <c r="L46" s="31">
        <f>IF($B46="","",SUMIFS(Transactions!$D$5:$D$1504,Transactions!$C$5:$C$1504,$B46,Transactions!$F$5:$F$1504,9,Transactions!$G$5:$G$1504,Start!$C$6))</f>
        <v/>
      </c>
      <c r="M46" s="31">
        <f>IF($B46="","",SUMIFS(Transactions!$D$5:$D$1504,Transactions!$C$5:$C$1504,$B46,Transactions!$F$5:$F$1504,10,Transactions!$G$5:$G$1504,Start!$C$6))</f>
        <v/>
      </c>
      <c r="N46" s="31">
        <f>IF($B46="","",SUMIFS(Transactions!$D$5:$D$1504,Transactions!$C$5:$C$1504,$B46,Transactions!$F$5:$F$1504,11,Transactions!$G$5:$G$1504,Start!$C$6))</f>
        <v/>
      </c>
      <c r="O46" s="31">
        <f>IF($B46="","",SUMIFS(Transactions!$D$5:$D$1504,Transactions!$C$5:$C$1504,$B46,Transactions!$F$5:$F$1504,12,Transactions!$G$5:$G$1504,Start!$C$6))</f>
        <v/>
      </c>
      <c r="P46" s="45">
        <f>IF($B46="","",SUM(D46:O46))</f>
        <v/>
      </c>
      <c r="Q46" s="31">
        <f>IF($B46="","",P46/MAX(1,Lists!$D$1))</f>
        <v/>
      </c>
    </row>
    <row r="47">
      <c r="B47" s="28">
        <f>IF(Budget!$A$31="","",Budget!$A$31)</f>
        <v/>
      </c>
      <c r="C47" s="29">
        <f>IF(Budget!$B$31="","",Budget!$B$31)</f>
        <v/>
      </c>
      <c r="D47" s="31">
        <f>IF($B47="","",SUMIFS(Transactions!$D$5:$D$1504,Transactions!$C$5:$C$1504,$B47,Transactions!$F$5:$F$1504,1,Transactions!$G$5:$G$1504,Start!$C$6))</f>
        <v/>
      </c>
      <c r="E47" s="31">
        <f>IF($B47="","",SUMIFS(Transactions!$D$5:$D$1504,Transactions!$C$5:$C$1504,$B47,Transactions!$F$5:$F$1504,2,Transactions!$G$5:$G$1504,Start!$C$6))</f>
        <v/>
      </c>
      <c r="F47" s="31">
        <f>IF($B47="","",SUMIFS(Transactions!$D$5:$D$1504,Transactions!$C$5:$C$1504,$B47,Transactions!$F$5:$F$1504,3,Transactions!$G$5:$G$1504,Start!$C$6))</f>
        <v/>
      </c>
      <c r="G47" s="31">
        <f>IF($B47="","",SUMIFS(Transactions!$D$5:$D$1504,Transactions!$C$5:$C$1504,$B47,Transactions!$F$5:$F$1504,4,Transactions!$G$5:$G$1504,Start!$C$6))</f>
        <v/>
      </c>
      <c r="H47" s="31">
        <f>IF($B47="","",SUMIFS(Transactions!$D$5:$D$1504,Transactions!$C$5:$C$1504,$B47,Transactions!$F$5:$F$1504,5,Transactions!$G$5:$G$1504,Start!$C$6))</f>
        <v/>
      </c>
      <c r="I47" s="31">
        <f>IF($B47="","",SUMIFS(Transactions!$D$5:$D$1504,Transactions!$C$5:$C$1504,$B47,Transactions!$F$5:$F$1504,6,Transactions!$G$5:$G$1504,Start!$C$6))</f>
        <v/>
      </c>
      <c r="J47" s="31">
        <f>IF($B47="","",SUMIFS(Transactions!$D$5:$D$1504,Transactions!$C$5:$C$1504,$B47,Transactions!$F$5:$F$1504,7,Transactions!$G$5:$G$1504,Start!$C$6))</f>
        <v/>
      </c>
      <c r="K47" s="31">
        <f>IF($B47="","",SUMIFS(Transactions!$D$5:$D$1504,Transactions!$C$5:$C$1504,$B47,Transactions!$F$5:$F$1504,8,Transactions!$G$5:$G$1504,Start!$C$6))</f>
        <v/>
      </c>
      <c r="L47" s="31">
        <f>IF($B47="","",SUMIFS(Transactions!$D$5:$D$1504,Transactions!$C$5:$C$1504,$B47,Transactions!$F$5:$F$1504,9,Transactions!$G$5:$G$1504,Start!$C$6))</f>
        <v/>
      </c>
      <c r="M47" s="31">
        <f>IF($B47="","",SUMIFS(Transactions!$D$5:$D$1504,Transactions!$C$5:$C$1504,$B47,Transactions!$F$5:$F$1504,10,Transactions!$G$5:$G$1504,Start!$C$6))</f>
        <v/>
      </c>
      <c r="N47" s="31">
        <f>IF($B47="","",SUMIFS(Transactions!$D$5:$D$1504,Transactions!$C$5:$C$1504,$B47,Transactions!$F$5:$F$1504,11,Transactions!$G$5:$G$1504,Start!$C$6))</f>
        <v/>
      </c>
      <c r="O47" s="31">
        <f>IF($B47="","",SUMIFS(Transactions!$D$5:$D$1504,Transactions!$C$5:$C$1504,$B47,Transactions!$F$5:$F$1504,12,Transactions!$G$5:$G$1504,Start!$C$6))</f>
        <v/>
      </c>
      <c r="P47" s="45">
        <f>IF($B47="","",SUM(D47:O47))</f>
        <v/>
      </c>
      <c r="Q47" s="31">
        <f>IF($B47="","",P47/MAX(1,Lists!$D$1))</f>
        <v/>
      </c>
    </row>
    <row r="48">
      <c r="B48" s="28">
        <f>IF(Budget!$A$32="","",Budget!$A$32)</f>
        <v/>
      </c>
      <c r="C48" s="29">
        <f>IF(Budget!$B$32="","",Budget!$B$32)</f>
        <v/>
      </c>
      <c r="D48" s="31">
        <f>IF($B48="","",SUMIFS(Transactions!$D$5:$D$1504,Transactions!$C$5:$C$1504,$B48,Transactions!$F$5:$F$1504,1,Transactions!$G$5:$G$1504,Start!$C$6))</f>
        <v/>
      </c>
      <c r="E48" s="31">
        <f>IF($B48="","",SUMIFS(Transactions!$D$5:$D$1504,Transactions!$C$5:$C$1504,$B48,Transactions!$F$5:$F$1504,2,Transactions!$G$5:$G$1504,Start!$C$6))</f>
        <v/>
      </c>
      <c r="F48" s="31">
        <f>IF($B48="","",SUMIFS(Transactions!$D$5:$D$1504,Transactions!$C$5:$C$1504,$B48,Transactions!$F$5:$F$1504,3,Transactions!$G$5:$G$1504,Start!$C$6))</f>
        <v/>
      </c>
      <c r="G48" s="31">
        <f>IF($B48="","",SUMIFS(Transactions!$D$5:$D$1504,Transactions!$C$5:$C$1504,$B48,Transactions!$F$5:$F$1504,4,Transactions!$G$5:$G$1504,Start!$C$6))</f>
        <v/>
      </c>
      <c r="H48" s="31">
        <f>IF($B48="","",SUMIFS(Transactions!$D$5:$D$1504,Transactions!$C$5:$C$1504,$B48,Transactions!$F$5:$F$1504,5,Transactions!$G$5:$G$1504,Start!$C$6))</f>
        <v/>
      </c>
      <c r="I48" s="31">
        <f>IF($B48="","",SUMIFS(Transactions!$D$5:$D$1504,Transactions!$C$5:$C$1504,$B48,Transactions!$F$5:$F$1504,6,Transactions!$G$5:$G$1504,Start!$C$6))</f>
        <v/>
      </c>
      <c r="J48" s="31">
        <f>IF($B48="","",SUMIFS(Transactions!$D$5:$D$1504,Transactions!$C$5:$C$1504,$B48,Transactions!$F$5:$F$1504,7,Transactions!$G$5:$G$1504,Start!$C$6))</f>
        <v/>
      </c>
      <c r="K48" s="31">
        <f>IF($B48="","",SUMIFS(Transactions!$D$5:$D$1504,Transactions!$C$5:$C$1504,$B48,Transactions!$F$5:$F$1504,8,Transactions!$G$5:$G$1504,Start!$C$6))</f>
        <v/>
      </c>
      <c r="L48" s="31">
        <f>IF($B48="","",SUMIFS(Transactions!$D$5:$D$1504,Transactions!$C$5:$C$1504,$B48,Transactions!$F$5:$F$1504,9,Transactions!$G$5:$G$1504,Start!$C$6))</f>
        <v/>
      </c>
      <c r="M48" s="31">
        <f>IF($B48="","",SUMIFS(Transactions!$D$5:$D$1504,Transactions!$C$5:$C$1504,$B48,Transactions!$F$5:$F$1504,10,Transactions!$G$5:$G$1504,Start!$C$6))</f>
        <v/>
      </c>
      <c r="N48" s="31">
        <f>IF($B48="","",SUMIFS(Transactions!$D$5:$D$1504,Transactions!$C$5:$C$1504,$B48,Transactions!$F$5:$F$1504,11,Transactions!$G$5:$G$1504,Start!$C$6))</f>
        <v/>
      </c>
      <c r="O48" s="31">
        <f>IF($B48="","",SUMIFS(Transactions!$D$5:$D$1504,Transactions!$C$5:$C$1504,$B48,Transactions!$F$5:$F$1504,12,Transactions!$G$5:$G$1504,Start!$C$6))</f>
        <v/>
      </c>
      <c r="P48" s="45">
        <f>IF($B48="","",SUM(D48:O48))</f>
        <v/>
      </c>
      <c r="Q48" s="31">
        <f>IF($B48="","",P48/MAX(1,Lists!$D$1))</f>
        <v/>
      </c>
    </row>
    <row r="49">
      <c r="B49" s="28">
        <f>IF(Budget!$A$33="","",Budget!$A$33)</f>
        <v/>
      </c>
      <c r="C49" s="29">
        <f>IF(Budget!$B$33="","",Budget!$B$33)</f>
        <v/>
      </c>
      <c r="D49" s="31">
        <f>IF($B49="","",SUMIFS(Transactions!$D$5:$D$1504,Transactions!$C$5:$C$1504,$B49,Transactions!$F$5:$F$1504,1,Transactions!$G$5:$G$1504,Start!$C$6))</f>
        <v/>
      </c>
      <c r="E49" s="31">
        <f>IF($B49="","",SUMIFS(Transactions!$D$5:$D$1504,Transactions!$C$5:$C$1504,$B49,Transactions!$F$5:$F$1504,2,Transactions!$G$5:$G$1504,Start!$C$6))</f>
        <v/>
      </c>
      <c r="F49" s="31">
        <f>IF($B49="","",SUMIFS(Transactions!$D$5:$D$1504,Transactions!$C$5:$C$1504,$B49,Transactions!$F$5:$F$1504,3,Transactions!$G$5:$G$1504,Start!$C$6))</f>
        <v/>
      </c>
      <c r="G49" s="31">
        <f>IF($B49="","",SUMIFS(Transactions!$D$5:$D$1504,Transactions!$C$5:$C$1504,$B49,Transactions!$F$5:$F$1504,4,Transactions!$G$5:$G$1504,Start!$C$6))</f>
        <v/>
      </c>
      <c r="H49" s="31">
        <f>IF($B49="","",SUMIFS(Transactions!$D$5:$D$1504,Transactions!$C$5:$C$1504,$B49,Transactions!$F$5:$F$1504,5,Transactions!$G$5:$G$1504,Start!$C$6))</f>
        <v/>
      </c>
      <c r="I49" s="31">
        <f>IF($B49="","",SUMIFS(Transactions!$D$5:$D$1504,Transactions!$C$5:$C$1504,$B49,Transactions!$F$5:$F$1504,6,Transactions!$G$5:$G$1504,Start!$C$6))</f>
        <v/>
      </c>
      <c r="J49" s="31">
        <f>IF($B49="","",SUMIFS(Transactions!$D$5:$D$1504,Transactions!$C$5:$C$1504,$B49,Transactions!$F$5:$F$1504,7,Transactions!$G$5:$G$1504,Start!$C$6))</f>
        <v/>
      </c>
      <c r="K49" s="31">
        <f>IF($B49="","",SUMIFS(Transactions!$D$5:$D$1504,Transactions!$C$5:$C$1504,$B49,Transactions!$F$5:$F$1504,8,Transactions!$G$5:$G$1504,Start!$C$6))</f>
        <v/>
      </c>
      <c r="L49" s="31">
        <f>IF($B49="","",SUMIFS(Transactions!$D$5:$D$1504,Transactions!$C$5:$C$1504,$B49,Transactions!$F$5:$F$1504,9,Transactions!$G$5:$G$1504,Start!$C$6))</f>
        <v/>
      </c>
      <c r="M49" s="31">
        <f>IF($B49="","",SUMIFS(Transactions!$D$5:$D$1504,Transactions!$C$5:$C$1504,$B49,Transactions!$F$5:$F$1504,10,Transactions!$G$5:$G$1504,Start!$C$6))</f>
        <v/>
      </c>
      <c r="N49" s="31">
        <f>IF($B49="","",SUMIFS(Transactions!$D$5:$D$1504,Transactions!$C$5:$C$1504,$B49,Transactions!$F$5:$F$1504,11,Transactions!$G$5:$G$1504,Start!$C$6))</f>
        <v/>
      </c>
      <c r="O49" s="31">
        <f>IF($B49="","",SUMIFS(Transactions!$D$5:$D$1504,Transactions!$C$5:$C$1504,$B49,Transactions!$F$5:$F$1504,12,Transactions!$G$5:$G$1504,Start!$C$6))</f>
        <v/>
      </c>
      <c r="P49" s="45">
        <f>IF($B49="","",SUM(D49:O49))</f>
        <v/>
      </c>
      <c r="Q49" s="31">
        <f>IF($B49="","",P49/MAX(1,Lists!$D$1))</f>
        <v/>
      </c>
    </row>
    <row r="50">
      <c r="B50" s="28">
        <f>IF(Budget!$A$34="","",Budget!$A$34)</f>
        <v/>
      </c>
      <c r="C50" s="29">
        <f>IF(Budget!$B$34="","",Budget!$B$34)</f>
        <v/>
      </c>
      <c r="D50" s="31">
        <f>IF($B50="","",SUMIFS(Transactions!$D$5:$D$1504,Transactions!$C$5:$C$1504,$B50,Transactions!$F$5:$F$1504,1,Transactions!$G$5:$G$1504,Start!$C$6))</f>
        <v/>
      </c>
      <c r="E50" s="31">
        <f>IF($B50="","",SUMIFS(Transactions!$D$5:$D$1504,Transactions!$C$5:$C$1504,$B50,Transactions!$F$5:$F$1504,2,Transactions!$G$5:$G$1504,Start!$C$6))</f>
        <v/>
      </c>
      <c r="F50" s="31">
        <f>IF($B50="","",SUMIFS(Transactions!$D$5:$D$1504,Transactions!$C$5:$C$1504,$B50,Transactions!$F$5:$F$1504,3,Transactions!$G$5:$G$1504,Start!$C$6))</f>
        <v/>
      </c>
      <c r="G50" s="31">
        <f>IF($B50="","",SUMIFS(Transactions!$D$5:$D$1504,Transactions!$C$5:$C$1504,$B50,Transactions!$F$5:$F$1504,4,Transactions!$G$5:$G$1504,Start!$C$6))</f>
        <v/>
      </c>
      <c r="H50" s="31">
        <f>IF($B50="","",SUMIFS(Transactions!$D$5:$D$1504,Transactions!$C$5:$C$1504,$B50,Transactions!$F$5:$F$1504,5,Transactions!$G$5:$G$1504,Start!$C$6))</f>
        <v/>
      </c>
      <c r="I50" s="31">
        <f>IF($B50="","",SUMIFS(Transactions!$D$5:$D$1504,Transactions!$C$5:$C$1504,$B50,Transactions!$F$5:$F$1504,6,Transactions!$G$5:$G$1504,Start!$C$6))</f>
        <v/>
      </c>
      <c r="J50" s="31">
        <f>IF($B50="","",SUMIFS(Transactions!$D$5:$D$1504,Transactions!$C$5:$C$1504,$B50,Transactions!$F$5:$F$1504,7,Transactions!$G$5:$G$1504,Start!$C$6))</f>
        <v/>
      </c>
      <c r="K50" s="31">
        <f>IF($B50="","",SUMIFS(Transactions!$D$5:$D$1504,Transactions!$C$5:$C$1504,$B50,Transactions!$F$5:$F$1504,8,Transactions!$G$5:$G$1504,Start!$C$6))</f>
        <v/>
      </c>
      <c r="L50" s="31">
        <f>IF($B50="","",SUMIFS(Transactions!$D$5:$D$1504,Transactions!$C$5:$C$1504,$B50,Transactions!$F$5:$F$1504,9,Transactions!$G$5:$G$1504,Start!$C$6))</f>
        <v/>
      </c>
      <c r="M50" s="31">
        <f>IF($B50="","",SUMIFS(Transactions!$D$5:$D$1504,Transactions!$C$5:$C$1504,$B50,Transactions!$F$5:$F$1504,10,Transactions!$G$5:$G$1504,Start!$C$6))</f>
        <v/>
      </c>
      <c r="N50" s="31">
        <f>IF($B50="","",SUMIFS(Transactions!$D$5:$D$1504,Transactions!$C$5:$C$1504,$B50,Transactions!$F$5:$F$1504,11,Transactions!$G$5:$G$1504,Start!$C$6))</f>
        <v/>
      </c>
      <c r="O50" s="31">
        <f>IF($B50="","",SUMIFS(Transactions!$D$5:$D$1504,Transactions!$C$5:$C$1504,$B50,Transactions!$F$5:$F$1504,12,Transactions!$G$5:$G$1504,Start!$C$6))</f>
        <v/>
      </c>
      <c r="P50" s="45">
        <f>IF($B50="","",SUM(D50:O50))</f>
        <v/>
      </c>
      <c r="Q50" s="31">
        <f>IF($B50="","",P50/MAX(1,Lists!$D$1))</f>
        <v/>
      </c>
    </row>
    <row r="51">
      <c r="B51" s="28">
        <f>IF(Budget!$A$35="","",Budget!$A$35)</f>
        <v/>
      </c>
      <c r="C51" s="29">
        <f>IF(Budget!$B$35="","",Budget!$B$35)</f>
        <v/>
      </c>
      <c r="D51" s="31">
        <f>IF($B51="","",SUMIFS(Transactions!$D$5:$D$1504,Transactions!$C$5:$C$1504,$B51,Transactions!$F$5:$F$1504,1,Transactions!$G$5:$G$1504,Start!$C$6))</f>
        <v/>
      </c>
      <c r="E51" s="31">
        <f>IF($B51="","",SUMIFS(Transactions!$D$5:$D$1504,Transactions!$C$5:$C$1504,$B51,Transactions!$F$5:$F$1504,2,Transactions!$G$5:$G$1504,Start!$C$6))</f>
        <v/>
      </c>
      <c r="F51" s="31">
        <f>IF($B51="","",SUMIFS(Transactions!$D$5:$D$1504,Transactions!$C$5:$C$1504,$B51,Transactions!$F$5:$F$1504,3,Transactions!$G$5:$G$1504,Start!$C$6))</f>
        <v/>
      </c>
      <c r="G51" s="31">
        <f>IF($B51="","",SUMIFS(Transactions!$D$5:$D$1504,Transactions!$C$5:$C$1504,$B51,Transactions!$F$5:$F$1504,4,Transactions!$G$5:$G$1504,Start!$C$6))</f>
        <v/>
      </c>
      <c r="H51" s="31">
        <f>IF($B51="","",SUMIFS(Transactions!$D$5:$D$1504,Transactions!$C$5:$C$1504,$B51,Transactions!$F$5:$F$1504,5,Transactions!$G$5:$G$1504,Start!$C$6))</f>
        <v/>
      </c>
      <c r="I51" s="31">
        <f>IF($B51="","",SUMIFS(Transactions!$D$5:$D$1504,Transactions!$C$5:$C$1504,$B51,Transactions!$F$5:$F$1504,6,Transactions!$G$5:$G$1504,Start!$C$6))</f>
        <v/>
      </c>
      <c r="J51" s="31">
        <f>IF($B51="","",SUMIFS(Transactions!$D$5:$D$1504,Transactions!$C$5:$C$1504,$B51,Transactions!$F$5:$F$1504,7,Transactions!$G$5:$G$1504,Start!$C$6))</f>
        <v/>
      </c>
      <c r="K51" s="31">
        <f>IF($B51="","",SUMIFS(Transactions!$D$5:$D$1504,Transactions!$C$5:$C$1504,$B51,Transactions!$F$5:$F$1504,8,Transactions!$G$5:$G$1504,Start!$C$6))</f>
        <v/>
      </c>
      <c r="L51" s="31">
        <f>IF($B51="","",SUMIFS(Transactions!$D$5:$D$1504,Transactions!$C$5:$C$1504,$B51,Transactions!$F$5:$F$1504,9,Transactions!$G$5:$G$1504,Start!$C$6))</f>
        <v/>
      </c>
      <c r="M51" s="31">
        <f>IF($B51="","",SUMIFS(Transactions!$D$5:$D$1504,Transactions!$C$5:$C$1504,$B51,Transactions!$F$5:$F$1504,10,Transactions!$G$5:$G$1504,Start!$C$6))</f>
        <v/>
      </c>
      <c r="N51" s="31">
        <f>IF($B51="","",SUMIFS(Transactions!$D$5:$D$1504,Transactions!$C$5:$C$1504,$B51,Transactions!$F$5:$F$1504,11,Transactions!$G$5:$G$1504,Start!$C$6))</f>
        <v/>
      </c>
      <c r="O51" s="31">
        <f>IF($B51="","",SUMIFS(Transactions!$D$5:$D$1504,Transactions!$C$5:$C$1504,$B51,Transactions!$F$5:$F$1504,12,Transactions!$G$5:$G$1504,Start!$C$6))</f>
        <v/>
      </c>
      <c r="P51" s="45">
        <f>IF($B51="","",SUM(D51:O51))</f>
        <v/>
      </c>
      <c r="Q51" s="31">
        <f>IF($B51="","",P51/MAX(1,Lists!$D$1))</f>
        <v/>
      </c>
    </row>
    <row r="52">
      <c r="B52" s="28">
        <f>IF(Budget!$A$36="","",Budget!$A$36)</f>
        <v/>
      </c>
      <c r="C52" s="29">
        <f>IF(Budget!$B$36="","",Budget!$B$36)</f>
        <v/>
      </c>
      <c r="D52" s="31">
        <f>IF($B52="","",SUMIFS(Transactions!$D$5:$D$1504,Transactions!$C$5:$C$1504,$B52,Transactions!$F$5:$F$1504,1,Transactions!$G$5:$G$1504,Start!$C$6))</f>
        <v/>
      </c>
      <c r="E52" s="31">
        <f>IF($B52="","",SUMIFS(Transactions!$D$5:$D$1504,Transactions!$C$5:$C$1504,$B52,Transactions!$F$5:$F$1504,2,Transactions!$G$5:$G$1504,Start!$C$6))</f>
        <v/>
      </c>
      <c r="F52" s="31">
        <f>IF($B52="","",SUMIFS(Transactions!$D$5:$D$1504,Transactions!$C$5:$C$1504,$B52,Transactions!$F$5:$F$1504,3,Transactions!$G$5:$G$1504,Start!$C$6))</f>
        <v/>
      </c>
      <c r="G52" s="31">
        <f>IF($B52="","",SUMIFS(Transactions!$D$5:$D$1504,Transactions!$C$5:$C$1504,$B52,Transactions!$F$5:$F$1504,4,Transactions!$G$5:$G$1504,Start!$C$6))</f>
        <v/>
      </c>
      <c r="H52" s="31">
        <f>IF($B52="","",SUMIFS(Transactions!$D$5:$D$1504,Transactions!$C$5:$C$1504,$B52,Transactions!$F$5:$F$1504,5,Transactions!$G$5:$G$1504,Start!$C$6))</f>
        <v/>
      </c>
      <c r="I52" s="31">
        <f>IF($B52="","",SUMIFS(Transactions!$D$5:$D$1504,Transactions!$C$5:$C$1504,$B52,Transactions!$F$5:$F$1504,6,Transactions!$G$5:$G$1504,Start!$C$6))</f>
        <v/>
      </c>
      <c r="J52" s="31">
        <f>IF($B52="","",SUMIFS(Transactions!$D$5:$D$1504,Transactions!$C$5:$C$1504,$B52,Transactions!$F$5:$F$1504,7,Transactions!$G$5:$G$1504,Start!$C$6))</f>
        <v/>
      </c>
      <c r="K52" s="31">
        <f>IF($B52="","",SUMIFS(Transactions!$D$5:$D$1504,Transactions!$C$5:$C$1504,$B52,Transactions!$F$5:$F$1504,8,Transactions!$G$5:$G$1504,Start!$C$6))</f>
        <v/>
      </c>
      <c r="L52" s="31">
        <f>IF($B52="","",SUMIFS(Transactions!$D$5:$D$1504,Transactions!$C$5:$C$1504,$B52,Transactions!$F$5:$F$1504,9,Transactions!$G$5:$G$1504,Start!$C$6))</f>
        <v/>
      </c>
      <c r="M52" s="31">
        <f>IF($B52="","",SUMIFS(Transactions!$D$5:$D$1504,Transactions!$C$5:$C$1504,$B52,Transactions!$F$5:$F$1504,10,Transactions!$G$5:$G$1504,Start!$C$6))</f>
        <v/>
      </c>
      <c r="N52" s="31">
        <f>IF($B52="","",SUMIFS(Transactions!$D$5:$D$1504,Transactions!$C$5:$C$1504,$B52,Transactions!$F$5:$F$1504,11,Transactions!$G$5:$G$1504,Start!$C$6))</f>
        <v/>
      </c>
      <c r="O52" s="31">
        <f>IF($B52="","",SUMIFS(Transactions!$D$5:$D$1504,Transactions!$C$5:$C$1504,$B52,Transactions!$F$5:$F$1504,12,Transactions!$G$5:$G$1504,Start!$C$6))</f>
        <v/>
      </c>
      <c r="P52" s="45">
        <f>IF($B52="","",SUM(D52:O52))</f>
        <v/>
      </c>
      <c r="Q52" s="31">
        <f>IF($B52="","",P52/MAX(1,Lists!$D$1))</f>
        <v/>
      </c>
    </row>
    <row r="53">
      <c r="B53" s="28">
        <f>IF(Budget!$A$37="","",Budget!$A$37)</f>
        <v/>
      </c>
      <c r="C53" s="29">
        <f>IF(Budget!$B$37="","",Budget!$B$37)</f>
        <v/>
      </c>
      <c r="D53" s="31">
        <f>IF($B53="","",SUMIFS(Transactions!$D$5:$D$1504,Transactions!$C$5:$C$1504,$B53,Transactions!$F$5:$F$1504,1,Transactions!$G$5:$G$1504,Start!$C$6))</f>
        <v/>
      </c>
      <c r="E53" s="31">
        <f>IF($B53="","",SUMIFS(Transactions!$D$5:$D$1504,Transactions!$C$5:$C$1504,$B53,Transactions!$F$5:$F$1504,2,Transactions!$G$5:$G$1504,Start!$C$6))</f>
        <v/>
      </c>
      <c r="F53" s="31">
        <f>IF($B53="","",SUMIFS(Transactions!$D$5:$D$1504,Transactions!$C$5:$C$1504,$B53,Transactions!$F$5:$F$1504,3,Transactions!$G$5:$G$1504,Start!$C$6))</f>
        <v/>
      </c>
      <c r="G53" s="31">
        <f>IF($B53="","",SUMIFS(Transactions!$D$5:$D$1504,Transactions!$C$5:$C$1504,$B53,Transactions!$F$5:$F$1504,4,Transactions!$G$5:$G$1504,Start!$C$6))</f>
        <v/>
      </c>
      <c r="H53" s="31">
        <f>IF($B53="","",SUMIFS(Transactions!$D$5:$D$1504,Transactions!$C$5:$C$1504,$B53,Transactions!$F$5:$F$1504,5,Transactions!$G$5:$G$1504,Start!$C$6))</f>
        <v/>
      </c>
      <c r="I53" s="31">
        <f>IF($B53="","",SUMIFS(Transactions!$D$5:$D$1504,Transactions!$C$5:$C$1504,$B53,Transactions!$F$5:$F$1504,6,Transactions!$G$5:$G$1504,Start!$C$6))</f>
        <v/>
      </c>
      <c r="J53" s="31">
        <f>IF($B53="","",SUMIFS(Transactions!$D$5:$D$1504,Transactions!$C$5:$C$1504,$B53,Transactions!$F$5:$F$1504,7,Transactions!$G$5:$G$1504,Start!$C$6))</f>
        <v/>
      </c>
      <c r="K53" s="31">
        <f>IF($B53="","",SUMIFS(Transactions!$D$5:$D$1504,Transactions!$C$5:$C$1504,$B53,Transactions!$F$5:$F$1504,8,Transactions!$G$5:$G$1504,Start!$C$6))</f>
        <v/>
      </c>
      <c r="L53" s="31">
        <f>IF($B53="","",SUMIFS(Transactions!$D$5:$D$1504,Transactions!$C$5:$C$1504,$B53,Transactions!$F$5:$F$1504,9,Transactions!$G$5:$G$1504,Start!$C$6))</f>
        <v/>
      </c>
      <c r="M53" s="31">
        <f>IF($B53="","",SUMIFS(Transactions!$D$5:$D$1504,Transactions!$C$5:$C$1504,$B53,Transactions!$F$5:$F$1504,10,Transactions!$G$5:$G$1504,Start!$C$6))</f>
        <v/>
      </c>
      <c r="N53" s="31">
        <f>IF($B53="","",SUMIFS(Transactions!$D$5:$D$1504,Transactions!$C$5:$C$1504,$B53,Transactions!$F$5:$F$1504,11,Transactions!$G$5:$G$1504,Start!$C$6))</f>
        <v/>
      </c>
      <c r="O53" s="31">
        <f>IF($B53="","",SUMIFS(Transactions!$D$5:$D$1504,Transactions!$C$5:$C$1504,$B53,Transactions!$F$5:$F$1504,12,Transactions!$G$5:$G$1504,Start!$C$6))</f>
        <v/>
      </c>
      <c r="P53" s="45">
        <f>IF($B53="","",SUM(D53:O53))</f>
        <v/>
      </c>
      <c r="Q53" s="31">
        <f>IF($B53="","",P53/MAX(1,Lists!$D$1))</f>
        <v/>
      </c>
    </row>
    <row r="54">
      <c r="B54" s="28">
        <f>IF(Budget!$A$38="","",Budget!$A$38)</f>
        <v/>
      </c>
      <c r="C54" s="29">
        <f>IF(Budget!$B$38="","",Budget!$B$38)</f>
        <v/>
      </c>
      <c r="D54" s="31">
        <f>IF($B54="","",SUMIFS(Transactions!$D$5:$D$1504,Transactions!$C$5:$C$1504,$B54,Transactions!$F$5:$F$1504,1,Transactions!$G$5:$G$1504,Start!$C$6))</f>
        <v/>
      </c>
      <c r="E54" s="31">
        <f>IF($B54="","",SUMIFS(Transactions!$D$5:$D$1504,Transactions!$C$5:$C$1504,$B54,Transactions!$F$5:$F$1504,2,Transactions!$G$5:$G$1504,Start!$C$6))</f>
        <v/>
      </c>
      <c r="F54" s="31">
        <f>IF($B54="","",SUMIFS(Transactions!$D$5:$D$1504,Transactions!$C$5:$C$1504,$B54,Transactions!$F$5:$F$1504,3,Transactions!$G$5:$G$1504,Start!$C$6))</f>
        <v/>
      </c>
      <c r="G54" s="31">
        <f>IF($B54="","",SUMIFS(Transactions!$D$5:$D$1504,Transactions!$C$5:$C$1504,$B54,Transactions!$F$5:$F$1504,4,Transactions!$G$5:$G$1504,Start!$C$6))</f>
        <v/>
      </c>
      <c r="H54" s="31">
        <f>IF($B54="","",SUMIFS(Transactions!$D$5:$D$1504,Transactions!$C$5:$C$1504,$B54,Transactions!$F$5:$F$1504,5,Transactions!$G$5:$G$1504,Start!$C$6))</f>
        <v/>
      </c>
      <c r="I54" s="31">
        <f>IF($B54="","",SUMIFS(Transactions!$D$5:$D$1504,Transactions!$C$5:$C$1504,$B54,Transactions!$F$5:$F$1504,6,Transactions!$G$5:$G$1504,Start!$C$6))</f>
        <v/>
      </c>
      <c r="J54" s="31">
        <f>IF($B54="","",SUMIFS(Transactions!$D$5:$D$1504,Transactions!$C$5:$C$1504,$B54,Transactions!$F$5:$F$1504,7,Transactions!$G$5:$G$1504,Start!$C$6))</f>
        <v/>
      </c>
      <c r="K54" s="31">
        <f>IF($B54="","",SUMIFS(Transactions!$D$5:$D$1504,Transactions!$C$5:$C$1504,$B54,Transactions!$F$5:$F$1504,8,Transactions!$G$5:$G$1504,Start!$C$6))</f>
        <v/>
      </c>
      <c r="L54" s="31">
        <f>IF($B54="","",SUMIFS(Transactions!$D$5:$D$1504,Transactions!$C$5:$C$1504,$B54,Transactions!$F$5:$F$1504,9,Transactions!$G$5:$G$1504,Start!$C$6))</f>
        <v/>
      </c>
      <c r="M54" s="31">
        <f>IF($B54="","",SUMIFS(Transactions!$D$5:$D$1504,Transactions!$C$5:$C$1504,$B54,Transactions!$F$5:$F$1504,10,Transactions!$G$5:$G$1504,Start!$C$6))</f>
        <v/>
      </c>
      <c r="N54" s="31">
        <f>IF($B54="","",SUMIFS(Transactions!$D$5:$D$1504,Transactions!$C$5:$C$1504,$B54,Transactions!$F$5:$F$1504,11,Transactions!$G$5:$G$1504,Start!$C$6))</f>
        <v/>
      </c>
      <c r="O54" s="31">
        <f>IF($B54="","",SUMIFS(Transactions!$D$5:$D$1504,Transactions!$C$5:$C$1504,$B54,Transactions!$F$5:$F$1504,12,Transactions!$G$5:$G$1504,Start!$C$6))</f>
        <v/>
      </c>
      <c r="P54" s="45">
        <f>IF($B54="","",SUM(D54:O54))</f>
        <v/>
      </c>
      <c r="Q54" s="31">
        <f>IF($B54="","",P54/MAX(1,Lists!$D$1))</f>
        <v/>
      </c>
    </row>
    <row r="55">
      <c r="B55" s="28">
        <f>IF(Budget!$A$39="","",Budget!$A$39)</f>
        <v/>
      </c>
      <c r="C55" s="29">
        <f>IF(Budget!$B$39="","",Budget!$B$39)</f>
        <v/>
      </c>
      <c r="D55" s="31">
        <f>IF($B55="","",SUMIFS(Transactions!$D$5:$D$1504,Transactions!$C$5:$C$1504,$B55,Transactions!$F$5:$F$1504,1,Transactions!$G$5:$G$1504,Start!$C$6))</f>
        <v/>
      </c>
      <c r="E55" s="31">
        <f>IF($B55="","",SUMIFS(Transactions!$D$5:$D$1504,Transactions!$C$5:$C$1504,$B55,Transactions!$F$5:$F$1504,2,Transactions!$G$5:$G$1504,Start!$C$6))</f>
        <v/>
      </c>
      <c r="F55" s="31">
        <f>IF($B55="","",SUMIFS(Transactions!$D$5:$D$1504,Transactions!$C$5:$C$1504,$B55,Transactions!$F$5:$F$1504,3,Transactions!$G$5:$G$1504,Start!$C$6))</f>
        <v/>
      </c>
      <c r="G55" s="31">
        <f>IF($B55="","",SUMIFS(Transactions!$D$5:$D$1504,Transactions!$C$5:$C$1504,$B55,Transactions!$F$5:$F$1504,4,Transactions!$G$5:$G$1504,Start!$C$6))</f>
        <v/>
      </c>
      <c r="H55" s="31">
        <f>IF($B55="","",SUMIFS(Transactions!$D$5:$D$1504,Transactions!$C$5:$C$1504,$B55,Transactions!$F$5:$F$1504,5,Transactions!$G$5:$G$1504,Start!$C$6))</f>
        <v/>
      </c>
      <c r="I55" s="31">
        <f>IF($B55="","",SUMIFS(Transactions!$D$5:$D$1504,Transactions!$C$5:$C$1504,$B55,Transactions!$F$5:$F$1504,6,Transactions!$G$5:$G$1504,Start!$C$6))</f>
        <v/>
      </c>
      <c r="J55" s="31">
        <f>IF($B55="","",SUMIFS(Transactions!$D$5:$D$1504,Transactions!$C$5:$C$1504,$B55,Transactions!$F$5:$F$1504,7,Transactions!$G$5:$G$1504,Start!$C$6))</f>
        <v/>
      </c>
      <c r="K55" s="31">
        <f>IF($B55="","",SUMIFS(Transactions!$D$5:$D$1504,Transactions!$C$5:$C$1504,$B55,Transactions!$F$5:$F$1504,8,Transactions!$G$5:$G$1504,Start!$C$6))</f>
        <v/>
      </c>
      <c r="L55" s="31">
        <f>IF($B55="","",SUMIFS(Transactions!$D$5:$D$1504,Transactions!$C$5:$C$1504,$B55,Transactions!$F$5:$F$1504,9,Transactions!$G$5:$G$1504,Start!$C$6))</f>
        <v/>
      </c>
      <c r="M55" s="31">
        <f>IF($B55="","",SUMIFS(Transactions!$D$5:$D$1504,Transactions!$C$5:$C$1504,$B55,Transactions!$F$5:$F$1504,10,Transactions!$G$5:$G$1504,Start!$C$6))</f>
        <v/>
      </c>
      <c r="N55" s="31">
        <f>IF($B55="","",SUMIFS(Transactions!$D$5:$D$1504,Transactions!$C$5:$C$1504,$B55,Transactions!$F$5:$F$1504,11,Transactions!$G$5:$G$1504,Start!$C$6))</f>
        <v/>
      </c>
      <c r="O55" s="31">
        <f>IF($B55="","",SUMIFS(Transactions!$D$5:$D$1504,Transactions!$C$5:$C$1504,$B55,Transactions!$F$5:$F$1504,12,Transactions!$G$5:$G$1504,Start!$C$6))</f>
        <v/>
      </c>
      <c r="P55" s="45">
        <f>IF($B55="","",SUM(D55:O55))</f>
        <v/>
      </c>
      <c r="Q55" s="31">
        <f>IF($B55="","",P55/MAX(1,Lists!$D$1))</f>
        <v/>
      </c>
    </row>
    <row r="56">
      <c r="B56" s="28">
        <f>IF(Budget!$A$40="","",Budget!$A$40)</f>
        <v/>
      </c>
      <c r="C56" s="29">
        <f>IF(Budget!$B$40="","",Budget!$B$40)</f>
        <v/>
      </c>
      <c r="D56" s="31">
        <f>IF($B56="","",SUMIFS(Transactions!$D$5:$D$1504,Transactions!$C$5:$C$1504,$B56,Transactions!$F$5:$F$1504,1,Transactions!$G$5:$G$1504,Start!$C$6))</f>
        <v/>
      </c>
      <c r="E56" s="31">
        <f>IF($B56="","",SUMIFS(Transactions!$D$5:$D$1504,Transactions!$C$5:$C$1504,$B56,Transactions!$F$5:$F$1504,2,Transactions!$G$5:$G$1504,Start!$C$6))</f>
        <v/>
      </c>
      <c r="F56" s="31">
        <f>IF($B56="","",SUMIFS(Transactions!$D$5:$D$1504,Transactions!$C$5:$C$1504,$B56,Transactions!$F$5:$F$1504,3,Transactions!$G$5:$G$1504,Start!$C$6))</f>
        <v/>
      </c>
      <c r="G56" s="31">
        <f>IF($B56="","",SUMIFS(Transactions!$D$5:$D$1504,Transactions!$C$5:$C$1504,$B56,Transactions!$F$5:$F$1504,4,Transactions!$G$5:$G$1504,Start!$C$6))</f>
        <v/>
      </c>
      <c r="H56" s="31">
        <f>IF($B56="","",SUMIFS(Transactions!$D$5:$D$1504,Transactions!$C$5:$C$1504,$B56,Transactions!$F$5:$F$1504,5,Transactions!$G$5:$G$1504,Start!$C$6))</f>
        <v/>
      </c>
      <c r="I56" s="31">
        <f>IF($B56="","",SUMIFS(Transactions!$D$5:$D$1504,Transactions!$C$5:$C$1504,$B56,Transactions!$F$5:$F$1504,6,Transactions!$G$5:$G$1504,Start!$C$6))</f>
        <v/>
      </c>
      <c r="J56" s="31">
        <f>IF($B56="","",SUMIFS(Transactions!$D$5:$D$1504,Transactions!$C$5:$C$1504,$B56,Transactions!$F$5:$F$1504,7,Transactions!$G$5:$G$1504,Start!$C$6))</f>
        <v/>
      </c>
      <c r="K56" s="31">
        <f>IF($B56="","",SUMIFS(Transactions!$D$5:$D$1504,Transactions!$C$5:$C$1504,$B56,Transactions!$F$5:$F$1504,8,Transactions!$G$5:$G$1504,Start!$C$6))</f>
        <v/>
      </c>
      <c r="L56" s="31">
        <f>IF($B56="","",SUMIFS(Transactions!$D$5:$D$1504,Transactions!$C$5:$C$1504,$B56,Transactions!$F$5:$F$1504,9,Transactions!$G$5:$G$1504,Start!$C$6))</f>
        <v/>
      </c>
      <c r="M56" s="31">
        <f>IF($B56="","",SUMIFS(Transactions!$D$5:$D$1504,Transactions!$C$5:$C$1504,$B56,Transactions!$F$5:$F$1504,10,Transactions!$G$5:$G$1504,Start!$C$6))</f>
        <v/>
      </c>
      <c r="N56" s="31">
        <f>IF($B56="","",SUMIFS(Transactions!$D$5:$D$1504,Transactions!$C$5:$C$1504,$B56,Transactions!$F$5:$F$1504,11,Transactions!$G$5:$G$1504,Start!$C$6))</f>
        <v/>
      </c>
      <c r="O56" s="31">
        <f>IF($B56="","",SUMIFS(Transactions!$D$5:$D$1504,Transactions!$C$5:$C$1504,$B56,Transactions!$F$5:$F$1504,12,Transactions!$G$5:$G$1504,Start!$C$6))</f>
        <v/>
      </c>
      <c r="P56" s="45">
        <f>IF($B56="","",SUM(D56:O56))</f>
        <v/>
      </c>
      <c r="Q56" s="31">
        <f>IF($B56="","",P56/MAX(1,Lists!$D$1))</f>
        <v/>
      </c>
    </row>
    <row r="57">
      <c r="B57" s="28">
        <f>IF(Budget!$A$41="","",Budget!$A$41)</f>
        <v/>
      </c>
      <c r="C57" s="29">
        <f>IF(Budget!$B$41="","",Budget!$B$41)</f>
        <v/>
      </c>
      <c r="D57" s="31">
        <f>IF($B57="","",SUMIFS(Transactions!$D$5:$D$1504,Transactions!$C$5:$C$1504,$B57,Transactions!$F$5:$F$1504,1,Transactions!$G$5:$G$1504,Start!$C$6))</f>
        <v/>
      </c>
      <c r="E57" s="31">
        <f>IF($B57="","",SUMIFS(Transactions!$D$5:$D$1504,Transactions!$C$5:$C$1504,$B57,Transactions!$F$5:$F$1504,2,Transactions!$G$5:$G$1504,Start!$C$6))</f>
        <v/>
      </c>
      <c r="F57" s="31">
        <f>IF($B57="","",SUMIFS(Transactions!$D$5:$D$1504,Transactions!$C$5:$C$1504,$B57,Transactions!$F$5:$F$1504,3,Transactions!$G$5:$G$1504,Start!$C$6))</f>
        <v/>
      </c>
      <c r="G57" s="31">
        <f>IF($B57="","",SUMIFS(Transactions!$D$5:$D$1504,Transactions!$C$5:$C$1504,$B57,Transactions!$F$5:$F$1504,4,Transactions!$G$5:$G$1504,Start!$C$6))</f>
        <v/>
      </c>
      <c r="H57" s="31">
        <f>IF($B57="","",SUMIFS(Transactions!$D$5:$D$1504,Transactions!$C$5:$C$1504,$B57,Transactions!$F$5:$F$1504,5,Transactions!$G$5:$G$1504,Start!$C$6))</f>
        <v/>
      </c>
      <c r="I57" s="31">
        <f>IF($B57="","",SUMIFS(Transactions!$D$5:$D$1504,Transactions!$C$5:$C$1504,$B57,Transactions!$F$5:$F$1504,6,Transactions!$G$5:$G$1504,Start!$C$6))</f>
        <v/>
      </c>
      <c r="J57" s="31">
        <f>IF($B57="","",SUMIFS(Transactions!$D$5:$D$1504,Transactions!$C$5:$C$1504,$B57,Transactions!$F$5:$F$1504,7,Transactions!$G$5:$G$1504,Start!$C$6))</f>
        <v/>
      </c>
      <c r="K57" s="31">
        <f>IF($B57="","",SUMIFS(Transactions!$D$5:$D$1504,Transactions!$C$5:$C$1504,$B57,Transactions!$F$5:$F$1504,8,Transactions!$G$5:$G$1504,Start!$C$6))</f>
        <v/>
      </c>
      <c r="L57" s="31">
        <f>IF($B57="","",SUMIFS(Transactions!$D$5:$D$1504,Transactions!$C$5:$C$1504,$B57,Transactions!$F$5:$F$1504,9,Transactions!$G$5:$G$1504,Start!$C$6))</f>
        <v/>
      </c>
      <c r="M57" s="31">
        <f>IF($B57="","",SUMIFS(Transactions!$D$5:$D$1504,Transactions!$C$5:$C$1504,$B57,Transactions!$F$5:$F$1504,10,Transactions!$G$5:$G$1504,Start!$C$6))</f>
        <v/>
      </c>
      <c r="N57" s="31">
        <f>IF($B57="","",SUMIFS(Transactions!$D$5:$D$1504,Transactions!$C$5:$C$1504,$B57,Transactions!$F$5:$F$1504,11,Transactions!$G$5:$G$1504,Start!$C$6))</f>
        <v/>
      </c>
      <c r="O57" s="31">
        <f>IF($B57="","",SUMIFS(Transactions!$D$5:$D$1504,Transactions!$C$5:$C$1504,$B57,Transactions!$F$5:$F$1504,12,Transactions!$G$5:$G$1504,Start!$C$6))</f>
        <v/>
      </c>
      <c r="P57" s="45">
        <f>IF($B57="","",SUM(D57:O57))</f>
        <v/>
      </c>
      <c r="Q57" s="31">
        <f>IF($B57="","",P57/MAX(1,Lists!$D$1))</f>
        <v/>
      </c>
    </row>
    <row r="58">
      <c r="B58" s="28">
        <f>IF(Budget!$A$42="","",Budget!$A$42)</f>
        <v/>
      </c>
      <c r="C58" s="29">
        <f>IF(Budget!$B$42="","",Budget!$B$42)</f>
        <v/>
      </c>
      <c r="D58" s="31">
        <f>IF($B58="","",SUMIFS(Transactions!$D$5:$D$1504,Transactions!$C$5:$C$1504,$B58,Transactions!$F$5:$F$1504,1,Transactions!$G$5:$G$1504,Start!$C$6))</f>
        <v/>
      </c>
      <c r="E58" s="31">
        <f>IF($B58="","",SUMIFS(Transactions!$D$5:$D$1504,Transactions!$C$5:$C$1504,$B58,Transactions!$F$5:$F$1504,2,Transactions!$G$5:$G$1504,Start!$C$6))</f>
        <v/>
      </c>
      <c r="F58" s="31">
        <f>IF($B58="","",SUMIFS(Transactions!$D$5:$D$1504,Transactions!$C$5:$C$1504,$B58,Transactions!$F$5:$F$1504,3,Transactions!$G$5:$G$1504,Start!$C$6))</f>
        <v/>
      </c>
      <c r="G58" s="31">
        <f>IF($B58="","",SUMIFS(Transactions!$D$5:$D$1504,Transactions!$C$5:$C$1504,$B58,Transactions!$F$5:$F$1504,4,Transactions!$G$5:$G$1504,Start!$C$6))</f>
        <v/>
      </c>
      <c r="H58" s="31">
        <f>IF($B58="","",SUMIFS(Transactions!$D$5:$D$1504,Transactions!$C$5:$C$1504,$B58,Transactions!$F$5:$F$1504,5,Transactions!$G$5:$G$1504,Start!$C$6))</f>
        <v/>
      </c>
      <c r="I58" s="31">
        <f>IF($B58="","",SUMIFS(Transactions!$D$5:$D$1504,Transactions!$C$5:$C$1504,$B58,Transactions!$F$5:$F$1504,6,Transactions!$G$5:$G$1504,Start!$C$6))</f>
        <v/>
      </c>
      <c r="J58" s="31">
        <f>IF($B58="","",SUMIFS(Transactions!$D$5:$D$1504,Transactions!$C$5:$C$1504,$B58,Transactions!$F$5:$F$1504,7,Transactions!$G$5:$G$1504,Start!$C$6))</f>
        <v/>
      </c>
      <c r="K58" s="31">
        <f>IF($B58="","",SUMIFS(Transactions!$D$5:$D$1504,Transactions!$C$5:$C$1504,$B58,Transactions!$F$5:$F$1504,8,Transactions!$G$5:$G$1504,Start!$C$6))</f>
        <v/>
      </c>
      <c r="L58" s="31">
        <f>IF($B58="","",SUMIFS(Transactions!$D$5:$D$1504,Transactions!$C$5:$C$1504,$B58,Transactions!$F$5:$F$1504,9,Transactions!$G$5:$G$1504,Start!$C$6))</f>
        <v/>
      </c>
      <c r="M58" s="31">
        <f>IF($B58="","",SUMIFS(Transactions!$D$5:$D$1504,Transactions!$C$5:$C$1504,$B58,Transactions!$F$5:$F$1504,10,Transactions!$G$5:$G$1504,Start!$C$6))</f>
        <v/>
      </c>
      <c r="N58" s="31">
        <f>IF($B58="","",SUMIFS(Transactions!$D$5:$D$1504,Transactions!$C$5:$C$1504,$B58,Transactions!$F$5:$F$1504,11,Transactions!$G$5:$G$1504,Start!$C$6))</f>
        <v/>
      </c>
      <c r="O58" s="31">
        <f>IF($B58="","",SUMIFS(Transactions!$D$5:$D$1504,Transactions!$C$5:$C$1504,$B58,Transactions!$F$5:$F$1504,12,Transactions!$G$5:$G$1504,Start!$C$6))</f>
        <v/>
      </c>
      <c r="P58" s="45">
        <f>IF($B58="","",SUM(D58:O58))</f>
        <v/>
      </c>
      <c r="Q58" s="31">
        <f>IF($B58="","",P58/MAX(1,Lists!$D$1))</f>
        <v/>
      </c>
    </row>
    <row r="59">
      <c r="B59" s="28">
        <f>IF(Budget!$A$43="","",Budget!$A$43)</f>
        <v/>
      </c>
      <c r="C59" s="29">
        <f>IF(Budget!$B$43="","",Budget!$B$43)</f>
        <v/>
      </c>
      <c r="D59" s="31">
        <f>IF($B59="","",SUMIFS(Transactions!$D$5:$D$1504,Transactions!$C$5:$C$1504,$B59,Transactions!$F$5:$F$1504,1,Transactions!$G$5:$G$1504,Start!$C$6))</f>
        <v/>
      </c>
      <c r="E59" s="31">
        <f>IF($B59="","",SUMIFS(Transactions!$D$5:$D$1504,Transactions!$C$5:$C$1504,$B59,Transactions!$F$5:$F$1504,2,Transactions!$G$5:$G$1504,Start!$C$6))</f>
        <v/>
      </c>
      <c r="F59" s="31">
        <f>IF($B59="","",SUMIFS(Transactions!$D$5:$D$1504,Transactions!$C$5:$C$1504,$B59,Transactions!$F$5:$F$1504,3,Transactions!$G$5:$G$1504,Start!$C$6))</f>
        <v/>
      </c>
      <c r="G59" s="31">
        <f>IF($B59="","",SUMIFS(Transactions!$D$5:$D$1504,Transactions!$C$5:$C$1504,$B59,Transactions!$F$5:$F$1504,4,Transactions!$G$5:$G$1504,Start!$C$6))</f>
        <v/>
      </c>
      <c r="H59" s="31">
        <f>IF($B59="","",SUMIFS(Transactions!$D$5:$D$1504,Transactions!$C$5:$C$1504,$B59,Transactions!$F$5:$F$1504,5,Transactions!$G$5:$G$1504,Start!$C$6))</f>
        <v/>
      </c>
      <c r="I59" s="31">
        <f>IF($B59="","",SUMIFS(Transactions!$D$5:$D$1504,Transactions!$C$5:$C$1504,$B59,Transactions!$F$5:$F$1504,6,Transactions!$G$5:$G$1504,Start!$C$6))</f>
        <v/>
      </c>
      <c r="J59" s="31">
        <f>IF($B59="","",SUMIFS(Transactions!$D$5:$D$1504,Transactions!$C$5:$C$1504,$B59,Transactions!$F$5:$F$1504,7,Transactions!$G$5:$G$1504,Start!$C$6))</f>
        <v/>
      </c>
      <c r="K59" s="31">
        <f>IF($B59="","",SUMIFS(Transactions!$D$5:$D$1504,Transactions!$C$5:$C$1504,$B59,Transactions!$F$5:$F$1504,8,Transactions!$G$5:$G$1504,Start!$C$6))</f>
        <v/>
      </c>
      <c r="L59" s="31">
        <f>IF($B59="","",SUMIFS(Transactions!$D$5:$D$1504,Transactions!$C$5:$C$1504,$B59,Transactions!$F$5:$F$1504,9,Transactions!$G$5:$G$1504,Start!$C$6))</f>
        <v/>
      </c>
      <c r="M59" s="31">
        <f>IF($B59="","",SUMIFS(Transactions!$D$5:$D$1504,Transactions!$C$5:$C$1504,$B59,Transactions!$F$5:$F$1504,10,Transactions!$G$5:$G$1504,Start!$C$6))</f>
        <v/>
      </c>
      <c r="N59" s="31">
        <f>IF($B59="","",SUMIFS(Transactions!$D$5:$D$1504,Transactions!$C$5:$C$1504,$B59,Transactions!$F$5:$F$1504,11,Transactions!$G$5:$G$1504,Start!$C$6))</f>
        <v/>
      </c>
      <c r="O59" s="31">
        <f>IF($B59="","",SUMIFS(Transactions!$D$5:$D$1504,Transactions!$C$5:$C$1504,$B59,Transactions!$F$5:$F$1504,12,Transactions!$G$5:$G$1504,Start!$C$6))</f>
        <v/>
      </c>
      <c r="P59" s="45">
        <f>IF($B59="","",SUM(D59:O59))</f>
        <v/>
      </c>
      <c r="Q59" s="31">
        <f>IF($B59="","",P59/MAX(1,Lists!$D$1))</f>
        <v/>
      </c>
    </row>
    <row r="60">
      <c r="B60" s="28">
        <f>IF(Budget!$A$44="","",Budget!$A$44)</f>
        <v/>
      </c>
      <c r="C60" s="29">
        <f>IF(Budget!$B$44="","",Budget!$B$44)</f>
        <v/>
      </c>
      <c r="D60" s="31">
        <f>IF($B60="","",SUMIFS(Transactions!$D$5:$D$1504,Transactions!$C$5:$C$1504,$B60,Transactions!$F$5:$F$1504,1,Transactions!$G$5:$G$1504,Start!$C$6))</f>
        <v/>
      </c>
      <c r="E60" s="31">
        <f>IF($B60="","",SUMIFS(Transactions!$D$5:$D$1504,Transactions!$C$5:$C$1504,$B60,Transactions!$F$5:$F$1504,2,Transactions!$G$5:$G$1504,Start!$C$6))</f>
        <v/>
      </c>
      <c r="F60" s="31">
        <f>IF($B60="","",SUMIFS(Transactions!$D$5:$D$1504,Transactions!$C$5:$C$1504,$B60,Transactions!$F$5:$F$1504,3,Transactions!$G$5:$G$1504,Start!$C$6))</f>
        <v/>
      </c>
      <c r="G60" s="31">
        <f>IF($B60="","",SUMIFS(Transactions!$D$5:$D$1504,Transactions!$C$5:$C$1504,$B60,Transactions!$F$5:$F$1504,4,Transactions!$G$5:$G$1504,Start!$C$6))</f>
        <v/>
      </c>
      <c r="H60" s="31">
        <f>IF($B60="","",SUMIFS(Transactions!$D$5:$D$1504,Transactions!$C$5:$C$1504,$B60,Transactions!$F$5:$F$1504,5,Transactions!$G$5:$G$1504,Start!$C$6))</f>
        <v/>
      </c>
      <c r="I60" s="31">
        <f>IF($B60="","",SUMIFS(Transactions!$D$5:$D$1504,Transactions!$C$5:$C$1504,$B60,Transactions!$F$5:$F$1504,6,Transactions!$G$5:$G$1504,Start!$C$6))</f>
        <v/>
      </c>
      <c r="J60" s="31">
        <f>IF($B60="","",SUMIFS(Transactions!$D$5:$D$1504,Transactions!$C$5:$C$1504,$B60,Transactions!$F$5:$F$1504,7,Transactions!$G$5:$G$1504,Start!$C$6))</f>
        <v/>
      </c>
      <c r="K60" s="31">
        <f>IF($B60="","",SUMIFS(Transactions!$D$5:$D$1504,Transactions!$C$5:$C$1504,$B60,Transactions!$F$5:$F$1504,8,Transactions!$G$5:$G$1504,Start!$C$6))</f>
        <v/>
      </c>
      <c r="L60" s="31">
        <f>IF($B60="","",SUMIFS(Transactions!$D$5:$D$1504,Transactions!$C$5:$C$1504,$B60,Transactions!$F$5:$F$1504,9,Transactions!$G$5:$G$1504,Start!$C$6))</f>
        <v/>
      </c>
      <c r="M60" s="31">
        <f>IF($B60="","",SUMIFS(Transactions!$D$5:$D$1504,Transactions!$C$5:$C$1504,$B60,Transactions!$F$5:$F$1504,10,Transactions!$G$5:$G$1504,Start!$C$6))</f>
        <v/>
      </c>
      <c r="N60" s="31">
        <f>IF($B60="","",SUMIFS(Transactions!$D$5:$D$1504,Transactions!$C$5:$C$1504,$B60,Transactions!$F$5:$F$1504,11,Transactions!$G$5:$G$1504,Start!$C$6))</f>
        <v/>
      </c>
      <c r="O60" s="31">
        <f>IF($B60="","",SUMIFS(Transactions!$D$5:$D$1504,Transactions!$C$5:$C$1504,$B60,Transactions!$F$5:$F$1504,12,Transactions!$G$5:$G$1504,Start!$C$6))</f>
        <v/>
      </c>
      <c r="P60" s="45">
        <f>IF($B60="","",SUM(D60:O60))</f>
        <v/>
      </c>
      <c r="Q60" s="31">
        <f>IF($B60="","",P60/MAX(1,Lists!$D$1))</f>
        <v/>
      </c>
    </row>
    <row r="61">
      <c r="B61" s="28">
        <f>IF(Budget!$A$45="","",Budget!$A$45)</f>
        <v/>
      </c>
      <c r="C61" s="29">
        <f>IF(Budget!$B$45="","",Budget!$B$45)</f>
        <v/>
      </c>
      <c r="D61" s="31">
        <f>IF($B61="","",SUMIFS(Transactions!$D$5:$D$1504,Transactions!$C$5:$C$1504,$B61,Transactions!$F$5:$F$1504,1,Transactions!$G$5:$G$1504,Start!$C$6))</f>
        <v/>
      </c>
      <c r="E61" s="31">
        <f>IF($B61="","",SUMIFS(Transactions!$D$5:$D$1504,Transactions!$C$5:$C$1504,$B61,Transactions!$F$5:$F$1504,2,Transactions!$G$5:$G$1504,Start!$C$6))</f>
        <v/>
      </c>
      <c r="F61" s="31">
        <f>IF($B61="","",SUMIFS(Transactions!$D$5:$D$1504,Transactions!$C$5:$C$1504,$B61,Transactions!$F$5:$F$1504,3,Transactions!$G$5:$G$1504,Start!$C$6))</f>
        <v/>
      </c>
      <c r="G61" s="31">
        <f>IF($B61="","",SUMIFS(Transactions!$D$5:$D$1504,Transactions!$C$5:$C$1504,$B61,Transactions!$F$5:$F$1504,4,Transactions!$G$5:$G$1504,Start!$C$6))</f>
        <v/>
      </c>
      <c r="H61" s="31">
        <f>IF($B61="","",SUMIFS(Transactions!$D$5:$D$1504,Transactions!$C$5:$C$1504,$B61,Transactions!$F$5:$F$1504,5,Transactions!$G$5:$G$1504,Start!$C$6))</f>
        <v/>
      </c>
      <c r="I61" s="31">
        <f>IF($B61="","",SUMIFS(Transactions!$D$5:$D$1504,Transactions!$C$5:$C$1504,$B61,Transactions!$F$5:$F$1504,6,Transactions!$G$5:$G$1504,Start!$C$6))</f>
        <v/>
      </c>
      <c r="J61" s="31">
        <f>IF($B61="","",SUMIFS(Transactions!$D$5:$D$1504,Transactions!$C$5:$C$1504,$B61,Transactions!$F$5:$F$1504,7,Transactions!$G$5:$G$1504,Start!$C$6))</f>
        <v/>
      </c>
      <c r="K61" s="31">
        <f>IF($B61="","",SUMIFS(Transactions!$D$5:$D$1504,Transactions!$C$5:$C$1504,$B61,Transactions!$F$5:$F$1504,8,Transactions!$G$5:$G$1504,Start!$C$6))</f>
        <v/>
      </c>
      <c r="L61" s="31">
        <f>IF($B61="","",SUMIFS(Transactions!$D$5:$D$1504,Transactions!$C$5:$C$1504,$B61,Transactions!$F$5:$F$1504,9,Transactions!$G$5:$G$1504,Start!$C$6))</f>
        <v/>
      </c>
      <c r="M61" s="31">
        <f>IF($B61="","",SUMIFS(Transactions!$D$5:$D$1504,Transactions!$C$5:$C$1504,$B61,Transactions!$F$5:$F$1504,10,Transactions!$G$5:$G$1504,Start!$C$6))</f>
        <v/>
      </c>
      <c r="N61" s="31">
        <f>IF($B61="","",SUMIFS(Transactions!$D$5:$D$1504,Transactions!$C$5:$C$1504,$B61,Transactions!$F$5:$F$1504,11,Transactions!$G$5:$G$1504,Start!$C$6))</f>
        <v/>
      </c>
      <c r="O61" s="31">
        <f>IF($B61="","",SUMIFS(Transactions!$D$5:$D$1504,Transactions!$C$5:$C$1504,$B61,Transactions!$F$5:$F$1504,12,Transactions!$G$5:$G$1504,Start!$C$6))</f>
        <v/>
      </c>
      <c r="P61" s="45">
        <f>IF($B61="","",SUM(D61:O61))</f>
        <v/>
      </c>
      <c r="Q61" s="31">
        <f>IF($B61="","",P61/MAX(1,Lists!$D$1))</f>
        <v/>
      </c>
    </row>
  </sheetData>
  <conditionalFormatting sqref="F6:F18">
    <cfRule type="cellIs" priority="1" operator="lessThan" dxfId="0">
      <formula>0</formula>
    </cfRule>
  </conditionalFormatting>
  <pageMargins left="0.75" right="0.75" top="1" bottom="1" header="0.5" footer="0.5"/>
</worksheet>
</file>

<file path=xl/worksheets/sheet6.xml><?xml version="1.0" encoding="utf-8"?>
<worksheet xmlns="http://schemas.openxmlformats.org/spreadsheetml/2006/main">
  <sheetPr>
    <tabColor rgb="009CC5BF"/>
    <outlinePr summaryBelow="1" summaryRight="1"/>
    <pageSetUpPr/>
  </sheetPr>
  <dimension ref="A1:I21"/>
  <sheetViews>
    <sheetView showGridLines="0" workbookViewId="0">
      <selection activeCell="A1" sqref="A1"/>
    </sheetView>
  </sheetViews>
  <sheetFormatPr baseColWidth="8" defaultRowHeight="15"/>
  <cols>
    <col width="3" customWidth="1" min="1" max="1"/>
    <col width="26" customWidth="1" min="2" max="2"/>
    <col width="15" customWidth="1" min="3" max="3"/>
    <col width="15" customWidth="1" min="4" max="4"/>
    <col width="13" customWidth="1" min="5" max="5"/>
    <col width="15" customWidth="1" min="6" max="6"/>
    <col width="13" customWidth="1" min="7" max="7"/>
    <col width="13" customWidth="1" min="8" max="8"/>
    <col width="16" customWidth="1" min="9" max="9"/>
  </cols>
  <sheetData>
    <row r="1"/>
    <row r="2">
      <c r="B2" s="1" t="inlineStr">
        <is>
          <t>🎯 Savings goals</t>
        </is>
      </c>
    </row>
    <row r="3">
      <c r="B3" s="2" t="inlineStr">
        <is>
          <t>How much to put aside each month to get there on time.</t>
        </is>
      </c>
    </row>
    <row r="4"/>
    <row r="5" ht="30" customHeight="1">
      <c r="B5" s="27" t="inlineStr">
        <is>
          <t>Goal</t>
        </is>
      </c>
      <c r="C5" s="27" t="inlineStr">
        <is>
          <t>Target amount</t>
        </is>
      </c>
      <c r="D5" s="27" t="inlineStr">
        <is>
          <t>Already saved</t>
        </is>
      </c>
      <c r="E5" s="27" t="inlineStr">
        <is>
          <t>Target date</t>
        </is>
      </c>
      <c r="F5" s="27" t="inlineStr">
        <is>
          <t>Still to save</t>
        </is>
      </c>
      <c r="G5" s="27" t="inlineStr">
        <is>
          <t>Progress</t>
        </is>
      </c>
      <c r="H5" s="27" t="inlineStr">
        <is>
          <t>Months left</t>
        </is>
      </c>
      <c r="I5" s="27" t="inlineStr">
        <is>
          <t>To save / month</t>
        </is>
      </c>
    </row>
    <row r="6">
      <c r="B6" s="35" t="inlineStr">
        <is>
          <t>Emergency fund</t>
        </is>
      </c>
      <c r="C6" s="36" t="n">
        <v>3000</v>
      </c>
      <c r="D6" s="36" t="n">
        <v>1200</v>
      </c>
      <c r="E6" s="34" t="n">
        <v>46568</v>
      </c>
      <c r="F6" s="31">
        <f>IF(B6="","",MAX(0,C6-D6))</f>
        <v/>
      </c>
      <c r="G6" s="32">
        <f>IF(OR(B6="",N(C6)=0),"",MIN(1,D6/C6))</f>
        <v/>
      </c>
      <c r="H6" s="46">
        <f>IF(OR(B6="",E6=""),"",MAX(0,(YEAR(E6)-YEAR(TODAY()))*12+MONTH(E6)-MONTH(TODAY())))</f>
        <v/>
      </c>
      <c r="I6" s="45">
        <f>IF(OR(B6="",H6=""),"",IF(H6=0,F6,F6/H6))</f>
        <v/>
      </c>
    </row>
    <row r="7">
      <c r="B7" s="35" t="inlineStr">
        <is>
          <t>Summer holiday 2027</t>
        </is>
      </c>
      <c r="C7" s="36" t="n">
        <v>1200</v>
      </c>
      <c r="D7" s="36" t="n">
        <v>300</v>
      </c>
      <c r="E7" s="34" t="n">
        <v>46569</v>
      </c>
      <c r="F7" s="31">
        <f>IF(B7="","",MAX(0,C7-D7))</f>
        <v/>
      </c>
      <c r="G7" s="32">
        <f>IF(OR(B7="",N(C7)=0),"",MIN(1,D7/C7))</f>
        <v/>
      </c>
      <c r="H7" s="46">
        <f>IF(OR(B7="",E7=""),"",MAX(0,(YEAR(E7)-YEAR(TODAY()))*12+MONTH(E7)-MONTH(TODAY())))</f>
        <v/>
      </c>
      <c r="I7" s="45">
        <f>IF(OR(B7="",H7=""),"",IF(H7=0,F7,F7/H7))</f>
        <v/>
      </c>
    </row>
    <row r="8">
      <c r="B8" s="35" t="inlineStr">
        <is>
          <t>New laptop</t>
        </is>
      </c>
      <c r="C8" s="36" t="n">
        <v>900</v>
      </c>
      <c r="D8" s="36" t="n">
        <v>150</v>
      </c>
      <c r="E8" s="34" t="n">
        <v>46447</v>
      </c>
      <c r="F8" s="31">
        <f>IF(B8="","",MAX(0,C8-D8))</f>
        <v/>
      </c>
      <c r="G8" s="32">
        <f>IF(OR(B8="",N(C8)=0),"",MIN(1,D8/C8))</f>
        <v/>
      </c>
      <c r="H8" s="46">
        <f>IF(OR(B8="",E8=""),"",MAX(0,(YEAR(E8)-YEAR(TODAY()))*12+MONTH(E8)-MONTH(TODAY())))</f>
        <v/>
      </c>
      <c r="I8" s="45">
        <f>IF(OR(B8="",H8=""),"",IF(H8=0,F8,F8/H8))</f>
        <v/>
      </c>
    </row>
    <row r="9">
      <c r="B9" s="35" t="n"/>
      <c r="C9" s="36" t="n"/>
      <c r="D9" s="36" t="n"/>
      <c r="E9" s="34" t="n"/>
      <c r="F9" s="31">
        <f>IF(B9="","",MAX(0,C9-D9))</f>
        <v/>
      </c>
      <c r="G9" s="32">
        <f>IF(OR(B9="",N(C9)=0),"",MIN(1,D9/C9))</f>
        <v/>
      </c>
      <c r="H9" s="46">
        <f>IF(OR(B9="",E9=""),"",MAX(0,(YEAR(E9)-YEAR(TODAY()))*12+MONTH(E9)-MONTH(TODAY())))</f>
        <v/>
      </c>
      <c r="I9" s="45">
        <f>IF(OR(B9="",H9=""),"",IF(H9=0,F9,F9/H9))</f>
        <v/>
      </c>
    </row>
    <row r="10">
      <c r="B10" s="35" t="n"/>
      <c r="C10" s="36" t="n"/>
      <c r="D10" s="36" t="n"/>
      <c r="E10" s="34" t="n"/>
      <c r="F10" s="31">
        <f>IF(B10="","",MAX(0,C10-D10))</f>
        <v/>
      </c>
      <c r="G10" s="32">
        <f>IF(OR(B10="",N(C10)=0),"",MIN(1,D10/C10))</f>
        <v/>
      </c>
      <c r="H10" s="46">
        <f>IF(OR(B10="",E10=""),"",MAX(0,(YEAR(E10)-YEAR(TODAY()))*12+MONTH(E10)-MONTH(TODAY())))</f>
        <v/>
      </c>
      <c r="I10" s="45">
        <f>IF(OR(B10="",H10=""),"",IF(H10=0,F10,F10/H10))</f>
        <v/>
      </c>
    </row>
    <row r="11">
      <c r="B11" s="35" t="n"/>
      <c r="C11" s="36" t="n"/>
      <c r="D11" s="36" t="n"/>
      <c r="E11" s="34" t="n"/>
      <c r="F11" s="31">
        <f>IF(B11="","",MAX(0,C11-D11))</f>
        <v/>
      </c>
      <c r="G11" s="32">
        <f>IF(OR(B11="",N(C11)=0),"",MIN(1,D11/C11))</f>
        <v/>
      </c>
      <c r="H11" s="46">
        <f>IF(OR(B11="",E11=""),"",MAX(0,(YEAR(E11)-YEAR(TODAY()))*12+MONTH(E11)-MONTH(TODAY())))</f>
        <v/>
      </c>
      <c r="I11" s="45">
        <f>IF(OR(B11="",H11=""),"",IF(H11=0,F11,F11/H11))</f>
        <v/>
      </c>
    </row>
    <row r="12">
      <c r="B12" s="35" t="n"/>
      <c r="C12" s="36" t="n"/>
      <c r="D12" s="36" t="n"/>
      <c r="E12" s="34" t="n"/>
      <c r="F12" s="31">
        <f>IF(B12="","",MAX(0,C12-D12))</f>
        <v/>
      </c>
      <c r="G12" s="32">
        <f>IF(OR(B12="",N(C12)=0),"",MIN(1,D12/C12))</f>
        <v/>
      </c>
      <c r="H12" s="46">
        <f>IF(OR(B12="",E12=""),"",MAX(0,(YEAR(E12)-YEAR(TODAY()))*12+MONTH(E12)-MONTH(TODAY())))</f>
        <v/>
      </c>
      <c r="I12" s="45">
        <f>IF(OR(B12="",H12=""),"",IF(H12=0,F12,F12/H12))</f>
        <v/>
      </c>
    </row>
    <row r="13">
      <c r="B13" s="35" t="n"/>
      <c r="C13" s="36" t="n"/>
      <c r="D13" s="36" t="n"/>
      <c r="E13" s="34" t="n"/>
      <c r="F13" s="31">
        <f>IF(B13="","",MAX(0,C13-D13))</f>
        <v/>
      </c>
      <c r="G13" s="32">
        <f>IF(OR(B13="",N(C13)=0),"",MIN(1,D13/C13))</f>
        <v/>
      </c>
      <c r="H13" s="46">
        <f>IF(OR(B13="",E13=""),"",MAX(0,(YEAR(E13)-YEAR(TODAY()))*12+MONTH(E13)-MONTH(TODAY())))</f>
        <v/>
      </c>
      <c r="I13" s="45">
        <f>IF(OR(B13="",H13=""),"",IF(H13=0,F13,F13/H13))</f>
        <v/>
      </c>
    </row>
    <row r="14">
      <c r="B14" s="35" t="n"/>
      <c r="C14" s="36" t="n"/>
      <c r="D14" s="36" t="n"/>
      <c r="E14" s="34" t="n"/>
      <c r="F14" s="31">
        <f>IF(B14="","",MAX(0,C14-D14))</f>
        <v/>
      </c>
      <c r="G14" s="32">
        <f>IF(OR(B14="",N(C14)=0),"",MIN(1,D14/C14))</f>
        <v/>
      </c>
      <c r="H14" s="46">
        <f>IF(OR(B14="",E14=""),"",MAX(0,(YEAR(E14)-YEAR(TODAY()))*12+MONTH(E14)-MONTH(TODAY())))</f>
        <v/>
      </c>
      <c r="I14" s="45">
        <f>IF(OR(B14="",H14=""),"",IF(H14=0,F14,F14/H14))</f>
        <v/>
      </c>
    </row>
    <row r="15">
      <c r="B15" s="35" t="n"/>
      <c r="C15" s="36" t="n"/>
      <c r="D15" s="36" t="n"/>
      <c r="E15" s="34" t="n"/>
      <c r="F15" s="31">
        <f>IF(B15="","",MAX(0,C15-D15))</f>
        <v/>
      </c>
      <c r="G15" s="32">
        <f>IF(OR(B15="",N(C15)=0),"",MIN(1,D15/C15))</f>
        <v/>
      </c>
      <c r="H15" s="46">
        <f>IF(OR(B15="",E15=""),"",MAX(0,(YEAR(E15)-YEAR(TODAY()))*12+MONTH(E15)-MONTH(TODAY())))</f>
        <v/>
      </c>
      <c r="I15" s="45">
        <f>IF(OR(B15="",H15=""),"",IF(H15=0,F15,F15/H15))</f>
        <v/>
      </c>
    </row>
    <row r="16">
      <c r="B16" s="35" t="n"/>
      <c r="C16" s="36" t="n"/>
      <c r="D16" s="36" t="n"/>
      <c r="E16" s="34" t="n"/>
      <c r="F16" s="31">
        <f>IF(B16="","",MAX(0,C16-D16))</f>
        <v/>
      </c>
      <c r="G16" s="32">
        <f>IF(OR(B16="",N(C16)=0),"",MIN(1,D16/C16))</f>
        <v/>
      </c>
      <c r="H16" s="46">
        <f>IF(OR(B16="",E16=""),"",MAX(0,(YEAR(E16)-YEAR(TODAY()))*12+MONTH(E16)-MONTH(TODAY())))</f>
        <v/>
      </c>
      <c r="I16" s="45">
        <f>IF(OR(B16="",H16=""),"",IF(H16=0,F16,F16/H16))</f>
        <v/>
      </c>
    </row>
    <row r="17">
      <c r="B17" s="35" t="n"/>
      <c r="C17" s="36" t="n"/>
      <c r="D17" s="36" t="n"/>
      <c r="E17" s="34" t="n"/>
      <c r="F17" s="31">
        <f>IF(B17="","",MAX(0,C17-D17))</f>
        <v/>
      </c>
      <c r="G17" s="32">
        <f>IF(OR(B17="",N(C17)=0),"",MIN(1,D17/C17))</f>
        <v/>
      </c>
      <c r="H17" s="46">
        <f>IF(OR(B17="",E17=""),"",MAX(0,(YEAR(E17)-YEAR(TODAY()))*12+MONTH(E17)-MONTH(TODAY())))</f>
        <v/>
      </c>
      <c r="I17" s="45">
        <f>IF(OR(B17="",H17=""),"",IF(H17=0,F17,F17/H17))</f>
        <v/>
      </c>
    </row>
    <row r="18"/>
    <row r="19">
      <c r="B19" s="4" t="inlineStr">
        <is>
          <t>Total saved</t>
        </is>
      </c>
      <c r="D19" s="45">
        <f>SUM(D6:D17)</f>
        <v/>
      </c>
      <c r="H19" s="4" t="inlineStr">
        <is>
          <t>Total / month</t>
        </is>
      </c>
      <c r="I19" s="45">
        <f>SUM(I6:I17)</f>
        <v/>
      </c>
    </row>
    <row r="20"/>
    <row r="21">
      <c r="B21" s="6" t="inlineStr">
        <is>
          <t>💡 Tip: create a “Savings” category for each goal in the Budget tab to track every plan.</t>
        </is>
      </c>
    </row>
  </sheetData>
  <conditionalFormatting sqref="G6:G17">
    <cfRule type="dataBar" priority="1">
      <dataBar>
        <cfvo type="num" val="0"/>
        <cfvo type="num" val="1"/>
        <color rgb="002A9D8F"/>
      </dataBar>
    </cfRule>
  </conditionalFormatting>
  <pageMargins left="0.75" right="0.75" top="1" bottom="1" header="0.5" footer="0.5"/>
</worksheet>
</file>

<file path=xl/worksheets/sheet7.xml><?xml version="1.0" encoding="utf-8"?>
<worksheet xmlns="http://schemas.openxmlformats.org/spreadsheetml/2006/main">
  <sheetPr>
    <tabColor rgb="009CC5BF"/>
    <outlinePr summaryBelow="1" summaryRight="1"/>
    <pageSetUpPr/>
  </sheetPr>
  <dimension ref="A1:H17"/>
  <sheetViews>
    <sheetView showGridLines="0" workbookViewId="0">
      <selection activeCell="A1" sqref="A1"/>
    </sheetView>
  </sheetViews>
  <sheetFormatPr baseColWidth="8" defaultRowHeight="15"/>
  <cols>
    <col width="3" customWidth="1" min="1" max="1"/>
    <col width="26" customWidth="1" min="2" max="2"/>
    <col width="16" customWidth="1" min="3" max="3"/>
    <col width="12" customWidth="1" min="4" max="4"/>
    <col width="15" customWidth="1" min="5" max="5"/>
    <col width="14" customWidth="1" min="6" max="6"/>
    <col width="16" customWidth="1" min="7" max="7"/>
    <col width="17" customWidth="1" min="8" max="8"/>
  </cols>
  <sheetData>
    <row r="1"/>
    <row r="2">
      <c r="B2" s="1" t="inlineStr">
        <is>
          <t>💳 Debt tracker</t>
        </is>
      </c>
    </row>
    <row r="3">
      <c r="B3" s="2" t="inlineStr">
        <is>
          <t>When you'll be debt-free, and how much interest you still have to pay.</t>
        </is>
      </c>
    </row>
    <row r="4"/>
    <row r="5" ht="30" customHeight="1">
      <c r="B5" s="27" t="inlineStr">
        <is>
          <t>Loan</t>
        </is>
      </c>
      <c r="C5" s="27" t="inlineStr">
        <is>
          <t>Balance left</t>
        </is>
      </c>
      <c r="D5" s="27" t="inlineStr">
        <is>
          <t>Annual rate</t>
        </is>
      </c>
      <c r="E5" s="27" t="inlineStr">
        <is>
          <t>Monthly payment</t>
        </is>
      </c>
      <c r="F5" s="27" t="inlineStr">
        <is>
          <t>Months left</t>
        </is>
      </c>
      <c r="G5" s="27" t="inlineStr">
        <is>
          <t>Estimated payoff</t>
        </is>
      </c>
      <c r="H5" s="27" t="inlineStr">
        <is>
          <t>Interest left</t>
        </is>
      </c>
    </row>
    <row r="6">
      <c r="B6" s="35" t="inlineStr">
        <is>
          <t>Car loan</t>
        </is>
      </c>
      <c r="C6" s="36" t="n">
        <v>6500</v>
      </c>
      <c r="D6" s="47" t="n">
        <v>0.045</v>
      </c>
      <c r="E6" s="36" t="n">
        <v>220</v>
      </c>
      <c r="F6" s="46">
        <f>IF(OR(B6="",N(E6)=0),"",IFERROR(ROUNDUP(IF(N(D6)=0,C6/E6,NPER(D6/12,-E6,C6)),0),"Payment too low"))</f>
        <v/>
      </c>
      <c r="G6" s="48">
        <f>IF(OR(B6="",NOT(ISNUMBER(F6))),"",EDATE(TODAY(),F6))</f>
        <v/>
      </c>
      <c r="H6" s="31">
        <f>IF(OR(B6="",NOT(ISNUMBER(F6))),"",MAX(0,IF(N(D6)=0,C6/E6,NPER(D6/12,-E6,C6))*E6-C6))</f>
        <v/>
      </c>
    </row>
    <row r="7">
      <c r="B7" s="35" t="inlineStr">
        <is>
          <t>Credit card</t>
        </is>
      </c>
      <c r="C7" s="36" t="n">
        <v>900</v>
      </c>
      <c r="D7" s="47" t="n">
        <v>0.19</v>
      </c>
      <c r="E7" s="36" t="n">
        <v>60</v>
      </c>
      <c r="F7" s="46">
        <f>IF(OR(B7="",N(E7)=0),"",IFERROR(ROUNDUP(IF(N(D7)=0,C7/E7,NPER(D7/12,-E7,C7)),0),"Payment too low"))</f>
        <v/>
      </c>
      <c r="G7" s="48">
        <f>IF(OR(B7="",NOT(ISNUMBER(F7))),"",EDATE(TODAY(),F7))</f>
        <v/>
      </c>
      <c r="H7" s="31">
        <f>IF(OR(B7="",NOT(ISNUMBER(F7))),"",MAX(0,IF(N(D7)=0,C7/E7,NPER(D7/12,-E7,C7))*E7-C7))</f>
        <v/>
      </c>
    </row>
    <row r="8">
      <c r="B8" s="35" t="n"/>
      <c r="C8" s="36" t="n"/>
      <c r="D8" s="47" t="n"/>
      <c r="E8" s="36" t="n"/>
      <c r="F8" s="46">
        <f>IF(OR(B8="",N(E8)=0),"",IFERROR(ROUNDUP(IF(N(D8)=0,C8/E8,NPER(D8/12,-E8,C8)),0),"Payment too low"))</f>
        <v/>
      </c>
      <c r="G8" s="48">
        <f>IF(OR(B8="",NOT(ISNUMBER(F8))),"",EDATE(TODAY(),F8))</f>
        <v/>
      </c>
      <c r="H8" s="31">
        <f>IF(OR(B8="",NOT(ISNUMBER(F8))),"",MAX(0,IF(N(D8)=0,C8/E8,NPER(D8/12,-E8,C8))*E8-C8))</f>
        <v/>
      </c>
    </row>
    <row r="9">
      <c r="B9" s="35" t="n"/>
      <c r="C9" s="36" t="n"/>
      <c r="D9" s="47" t="n"/>
      <c r="E9" s="36" t="n"/>
      <c r="F9" s="46">
        <f>IF(OR(B9="",N(E9)=0),"",IFERROR(ROUNDUP(IF(N(D9)=0,C9/E9,NPER(D9/12,-E9,C9)),0),"Payment too low"))</f>
        <v/>
      </c>
      <c r="G9" s="48">
        <f>IF(OR(B9="",NOT(ISNUMBER(F9))),"",EDATE(TODAY(),F9))</f>
        <v/>
      </c>
      <c r="H9" s="31">
        <f>IF(OR(B9="",NOT(ISNUMBER(F9))),"",MAX(0,IF(N(D9)=0,C9/E9,NPER(D9/12,-E9,C9))*E9-C9))</f>
        <v/>
      </c>
    </row>
    <row r="10">
      <c r="B10" s="35" t="n"/>
      <c r="C10" s="36" t="n"/>
      <c r="D10" s="47" t="n"/>
      <c r="E10" s="36" t="n"/>
      <c r="F10" s="46">
        <f>IF(OR(B10="",N(E10)=0),"",IFERROR(ROUNDUP(IF(N(D10)=0,C10/E10,NPER(D10/12,-E10,C10)),0),"Payment too low"))</f>
        <v/>
      </c>
      <c r="G10" s="48">
        <f>IF(OR(B10="",NOT(ISNUMBER(F10))),"",EDATE(TODAY(),F10))</f>
        <v/>
      </c>
      <c r="H10" s="31">
        <f>IF(OR(B10="",NOT(ISNUMBER(F10))),"",MAX(0,IF(N(D10)=0,C10/E10,NPER(D10/12,-E10,C10))*E10-C10))</f>
        <v/>
      </c>
    </row>
    <row r="11">
      <c r="B11" s="35" t="n"/>
      <c r="C11" s="36" t="n"/>
      <c r="D11" s="47" t="n"/>
      <c r="E11" s="36" t="n"/>
      <c r="F11" s="46">
        <f>IF(OR(B11="",N(E11)=0),"",IFERROR(ROUNDUP(IF(N(D11)=0,C11/E11,NPER(D11/12,-E11,C11)),0),"Payment too low"))</f>
        <v/>
      </c>
      <c r="G11" s="48">
        <f>IF(OR(B11="",NOT(ISNUMBER(F11))),"",EDATE(TODAY(),F11))</f>
        <v/>
      </c>
      <c r="H11" s="31">
        <f>IF(OR(B11="",NOT(ISNUMBER(F11))),"",MAX(0,IF(N(D11)=0,C11/E11,NPER(D11/12,-E11,C11))*E11-C11))</f>
        <v/>
      </c>
    </row>
    <row r="12">
      <c r="B12" s="35" t="n"/>
      <c r="C12" s="36" t="n"/>
      <c r="D12" s="47" t="n"/>
      <c r="E12" s="36" t="n"/>
      <c r="F12" s="46">
        <f>IF(OR(B12="",N(E12)=0),"",IFERROR(ROUNDUP(IF(N(D12)=0,C12/E12,NPER(D12/12,-E12,C12)),0),"Payment too low"))</f>
        <v/>
      </c>
      <c r="G12" s="48">
        <f>IF(OR(B12="",NOT(ISNUMBER(F12))),"",EDATE(TODAY(),F12))</f>
        <v/>
      </c>
      <c r="H12" s="31">
        <f>IF(OR(B12="",NOT(ISNUMBER(F12))),"",MAX(0,IF(N(D12)=0,C12/E12,NPER(D12/12,-E12,C12))*E12-C12))</f>
        <v/>
      </c>
    </row>
    <row r="13">
      <c r="B13" s="35" t="n"/>
      <c r="C13" s="36" t="n"/>
      <c r="D13" s="47" t="n"/>
      <c r="E13" s="36" t="n"/>
      <c r="F13" s="46">
        <f>IF(OR(B13="",N(E13)=0),"",IFERROR(ROUNDUP(IF(N(D13)=0,C13/E13,NPER(D13/12,-E13,C13)),0),"Payment too low"))</f>
        <v/>
      </c>
      <c r="G13" s="48">
        <f>IF(OR(B13="",NOT(ISNUMBER(F13))),"",EDATE(TODAY(),F13))</f>
        <v/>
      </c>
      <c r="H13" s="31">
        <f>IF(OR(B13="",NOT(ISNUMBER(F13))),"",MAX(0,IF(N(D13)=0,C13/E13,NPER(D13/12,-E13,C13))*E13-C13))</f>
        <v/>
      </c>
    </row>
    <row r="14"/>
    <row r="15">
      <c r="B15" s="4" t="inlineStr">
        <is>
          <t>TOTAL</t>
        </is>
      </c>
      <c r="C15" s="45">
        <f>SUM(C6:C13)</f>
        <v/>
      </c>
      <c r="E15" s="45">
        <f>SUM(E6:E13)</f>
        <v/>
      </c>
      <c r="H15" s="45">
        <f>SUM(H6:H13)</f>
        <v/>
      </c>
    </row>
    <row r="16"/>
    <row r="17">
      <c r="B17" s="6" t="inlineStr">
        <is>
          <t>💡 “Avalanche” method: pay the minimum on everything, and put every extra euro on the debt with the highest rate. Change the payment to see the payoff date move.</t>
        </is>
      </c>
    </row>
  </sheetData>
  <pageMargins left="0.75" right="0.75" top="1" bottom="1" header="0.5" footer="0.5"/>
</worksheet>
</file>

<file path=xl/worksheets/sheet8.xml><?xml version="1.0" encoding="utf-8"?>
<worksheet xmlns="http://schemas.openxmlformats.org/spreadsheetml/2006/main">
  <sheetPr>
    <tabColor rgb="009CC5BF"/>
    <outlinePr summaryBelow="1" summaryRight="1"/>
    <pageSetUpPr/>
  </sheetPr>
  <dimension ref="A1:E12"/>
  <sheetViews>
    <sheetView workbookViewId="0">
      <selection activeCell="A1" sqref="A1"/>
    </sheetView>
  </sheetViews>
  <sheetFormatPr baseColWidth="8" defaultRowHeight="15"/>
  <sheetData>
    <row r="1">
      <c r="A1" t="inlineStr">
        <is>
          <t>January</t>
        </is>
      </c>
      <c r="B1" t="inlineStr">
        <is>
          <t>Income</t>
        </is>
      </c>
      <c r="C1">
        <f>MATCH(Dashboard!$C$5,$A$1:$A$12,0)</f>
        <v/>
      </c>
      <c r="D1">
        <f>SUM(E1:E12)</f>
        <v/>
      </c>
      <c r="E1">
        <f>IF(Yearly!C6+Yearly!D6+Yearly!E6&gt;0,1,0)</f>
        <v/>
      </c>
    </row>
    <row r="2">
      <c r="A2" t="inlineStr">
        <is>
          <t>February</t>
        </is>
      </c>
      <c r="B2" t="inlineStr">
        <is>
          <t>Expense</t>
        </is>
      </c>
      <c r="E2">
        <f>IF(Yearly!C7+Yearly!D7+Yearly!E7&gt;0,1,0)</f>
        <v/>
      </c>
    </row>
    <row r="3">
      <c r="A3" t="inlineStr">
        <is>
          <t>March</t>
        </is>
      </c>
      <c r="B3" t="inlineStr">
        <is>
          <t>Savings</t>
        </is>
      </c>
      <c r="E3">
        <f>IF(Yearly!C8+Yearly!D8+Yearly!E8&gt;0,1,0)</f>
        <v/>
      </c>
    </row>
    <row r="4">
      <c r="A4" t="inlineStr">
        <is>
          <t>April</t>
        </is>
      </c>
      <c r="E4">
        <f>IF(Yearly!C9+Yearly!D9+Yearly!E9&gt;0,1,0)</f>
        <v/>
      </c>
    </row>
    <row r="5">
      <c r="A5" t="inlineStr">
        <is>
          <t>May</t>
        </is>
      </c>
      <c r="E5">
        <f>IF(Yearly!C10+Yearly!D10+Yearly!E10&gt;0,1,0)</f>
        <v/>
      </c>
    </row>
    <row r="6">
      <c r="A6" t="inlineStr">
        <is>
          <t>June</t>
        </is>
      </c>
      <c r="E6">
        <f>IF(Yearly!C11+Yearly!D11+Yearly!E11&gt;0,1,0)</f>
        <v/>
      </c>
    </row>
    <row r="7">
      <c r="A7" t="inlineStr">
        <is>
          <t>July</t>
        </is>
      </c>
      <c r="E7">
        <f>IF(Yearly!C12+Yearly!D12+Yearly!E12&gt;0,1,0)</f>
        <v/>
      </c>
    </row>
    <row r="8">
      <c r="A8" t="inlineStr">
        <is>
          <t>August</t>
        </is>
      </c>
      <c r="E8">
        <f>IF(Yearly!C13+Yearly!D13+Yearly!E13&gt;0,1,0)</f>
        <v/>
      </c>
    </row>
    <row r="9">
      <c r="A9" t="inlineStr">
        <is>
          <t>September</t>
        </is>
      </c>
      <c r="E9">
        <f>IF(Yearly!C14+Yearly!D14+Yearly!E14&gt;0,1,0)</f>
        <v/>
      </c>
    </row>
    <row r="10">
      <c r="A10" t="inlineStr">
        <is>
          <t>October</t>
        </is>
      </c>
      <c r="E10">
        <f>IF(Yearly!C15+Yearly!D15+Yearly!E15&gt;0,1,0)</f>
        <v/>
      </c>
    </row>
    <row r="11">
      <c r="A11" t="inlineStr">
        <is>
          <t>November</t>
        </is>
      </c>
      <c r="E11">
        <f>IF(Yearly!C16+Yearly!D16+Yearly!E16&gt;0,1,0)</f>
        <v/>
      </c>
    </row>
    <row r="12">
      <c r="A12" t="inlineStr">
        <is>
          <t>December</t>
        </is>
      </c>
      <c r="E12">
        <f>IF(Yearly!C17+Yearly!D17+Yearly!E17&gt;0,1,0)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2026-10-06T22:18:18Z</dcterms:created>
  <dcterms:modified xsi:type="dcterms:W3CDTF">2026-10-06T22:18:19Z</dcterms:modified>
</cp:coreProperties>
</file>